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6FAD5E47-FB69-425A-A477-667F02170A3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OLICITUD EXPORTACIÓN" sheetId="1" r:id="rId1"/>
    <sheet name="Hoja2" sheetId="2" state="hidden" r:id="rId2"/>
  </sheets>
  <definedNames>
    <definedName name="_xlnm.Print_Area" localSheetId="0">'SOLICITUD EXPORTACIÓN'!$A$3:$L$68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2" i="1" l="1"/>
  <c r="N47" i="1"/>
  <c r="D20" i="2" l="1"/>
  <c r="B20" i="2"/>
  <c r="D19" i="2"/>
  <c r="B19" i="2"/>
  <c r="D18" i="2"/>
  <c r="B18" i="2"/>
  <c r="D17" i="2"/>
  <c r="B17" i="2"/>
  <c r="D16" i="2"/>
  <c r="B16" i="2"/>
  <c r="D15" i="2"/>
  <c r="B15" i="2"/>
  <c r="D13" i="2"/>
  <c r="B13" i="2"/>
  <c r="D12" i="2"/>
  <c r="B12" i="2"/>
  <c r="D11" i="2"/>
  <c r="B11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<sst xmlns="http://schemas.openxmlformats.org/spreadsheetml/2006/main" count="198" uniqueCount="195">
  <si>
    <t>CENTROLAB 2006, S.L.</t>
  </si>
  <si>
    <t>45350 Noblejas (Toledo)</t>
  </si>
  <si>
    <t xml:space="preserve">www.centrolab.es </t>
  </si>
  <si>
    <t>NOTA:    TODAS LAS CASILLAS CON FONDO AZUL SON A RELLENAR POR CENTROLAB</t>
  </si>
  <si>
    <t>CLIENTE SOLICITANTE DE ANÁLISIS</t>
  </si>
  <si>
    <t>Telefono:</t>
  </si>
  <si>
    <t>DIRECCIÓN:</t>
  </si>
  <si>
    <t>DATOS DE LA MUESTRA</t>
  </si>
  <si>
    <t>MARCA COMERCIAL</t>
  </si>
  <si>
    <t>DENOMINACIÓN ORIGEN - Otro</t>
  </si>
  <si>
    <t>AÑADA</t>
  </si>
  <si>
    <t>Nº LOTE</t>
  </si>
  <si>
    <t>Nº CAJAS</t>
  </si>
  <si>
    <t>OBSERVACIONES, FIRMA Y FECHA DEL SOLICITANTE:</t>
  </si>
  <si>
    <t>El exportador (cliente) presenta en este laboratorio muestra representativa de las partidas descritas para la realización de las determinaciones analíticas exigidas en cada caso.</t>
  </si>
  <si>
    <t>Firma cliente / Fecha:</t>
  </si>
  <si>
    <t>RECEPCIÓN DE LAS MUESTRAS:</t>
  </si>
  <si>
    <t>CÓDIGO del laboratorio</t>
  </si>
  <si>
    <t>Realizada recepción por</t>
  </si>
  <si>
    <t>Firma:</t>
  </si>
  <si>
    <t>Fecha:</t>
  </si>
  <si>
    <t xml:space="preserve">ACUERDO CON EL CLIENTE: </t>
  </si>
  <si>
    <t>2. Si existe más de un método para un mismo análisis y siempre que sea posible, se emplearán métodos acreditados, preferentemente  automáticos.</t>
  </si>
  <si>
    <t xml:space="preserve">3. El cliente será informado de cualquier desviación que se produzca respecto a este contrato. </t>
  </si>
  <si>
    <t>Polígono Las Torres, nave 12</t>
  </si>
  <si>
    <t>CLIENTE DESTINO:</t>
  </si>
  <si>
    <t>Telf. 925 140 493</t>
  </si>
  <si>
    <t>ANALISIS SOLICITADOS - CERTIFICADOS (marcar)</t>
  </si>
  <si>
    <t xml:space="preserve">   Otros ensayos (especificar):</t>
  </si>
  <si>
    <r>
      <t xml:space="preserve">Anomalías detectadas en la recepción: </t>
    </r>
    <r>
      <rPr>
        <sz val="7"/>
        <color indexed="8"/>
        <rFont val="Tahoma"/>
        <family val="2"/>
      </rPr>
      <t xml:space="preserve">(Si no se acepta la muestra indicar las causas, por ejemplo: falta de integridad o falta de idoneidad de la muestra, ………). </t>
    </r>
  </si>
  <si>
    <t>Solicitud:</t>
  </si>
  <si>
    <t>OTROS</t>
  </si>
  <si>
    <t>Puerto de Pecem</t>
  </si>
  <si>
    <t>PUERTOS BRASIL</t>
  </si>
  <si>
    <t>Puerto de Santos</t>
  </si>
  <si>
    <t xml:space="preserve">Puerto de Rio de Janeiro </t>
  </si>
  <si>
    <t>Puerto de Rio Grande</t>
  </si>
  <si>
    <t>Puerto de Fortaleza</t>
  </si>
  <si>
    <t>Puerto de Navegantes</t>
  </si>
  <si>
    <t>Puerto de Manaus</t>
  </si>
  <si>
    <t>Puerto de Suape</t>
  </si>
  <si>
    <t>Puerto de Paranaguá</t>
  </si>
  <si>
    <t>CÁMARAS DE COMERCIO</t>
  </si>
  <si>
    <t>Albacete</t>
  </si>
  <si>
    <t>Cuenca</t>
  </si>
  <si>
    <t>Ciudad Real</t>
  </si>
  <si>
    <t>Toledo</t>
  </si>
  <si>
    <t>Barcelona</t>
  </si>
  <si>
    <t>TRANSPORTE</t>
  </si>
  <si>
    <t>Marítimo</t>
  </si>
  <si>
    <t>Aéreo</t>
  </si>
  <si>
    <t>Elegir puerto</t>
  </si>
  <si>
    <t>Elegir transporte</t>
  </si>
  <si>
    <t>PRODUCTO (Vino, aromatizado, mosto, sangria, otro)</t>
  </si>
  <si>
    <t>Nº BOTELLAS</t>
  </si>
  <si>
    <t>TIPO ENVASE - BOTELLA</t>
  </si>
  <si>
    <t>VOLUMEN TOTAL (Litros)</t>
  </si>
  <si>
    <r>
      <t xml:space="preserve">1. Las determinaciones métodos y precios están definidos en la Oferta  Analítica vigente (MC0401), publicada en </t>
    </r>
    <r>
      <rPr>
        <u/>
        <sz val="7"/>
        <color rgb="FF0000FF"/>
        <rFont val="Tahoma"/>
        <family val="2"/>
      </rPr>
      <t>www.centrolab.es</t>
    </r>
  </si>
  <si>
    <t>Cámara de Comercio de Álava. Delegación Vitoria-Gasteiz</t>
  </si>
  <si>
    <t>Álava. Vitoria</t>
  </si>
  <si>
    <t>Cámara de Comercio de Albacete</t>
  </si>
  <si>
    <t>Cámara de Comercio de Alicante</t>
  </si>
  <si>
    <t>Alicante</t>
  </si>
  <si>
    <t>Cámara de Comercio de Alicante. Delegación Alcoy</t>
  </si>
  <si>
    <t>Alicante. Alcoy</t>
  </si>
  <si>
    <t>Cámara de Comercio de Alicante. Delegación Orihuela</t>
  </si>
  <si>
    <t>Alicante. Orihuela</t>
  </si>
  <si>
    <t>Cámara de Comercio de Almería</t>
  </si>
  <si>
    <t>Cámara de Comercio de Ávila</t>
  </si>
  <si>
    <t>Ávila</t>
  </si>
  <si>
    <t>Cámara de Comercio de Badajoz</t>
  </si>
  <si>
    <t>Badajoz</t>
  </si>
  <si>
    <t>Cámara de Comercio de Barcelona</t>
  </si>
  <si>
    <t>Cámara de Comercio de Barcelona. Delegación Sabadell</t>
  </si>
  <si>
    <t>Barcelona. Sabadell</t>
  </si>
  <si>
    <t>Cámara de Comercio de Barcelona. Delegación Terrasa</t>
  </si>
  <si>
    <t>Barcelona. Terrasa</t>
  </si>
  <si>
    <t>Cámara de Comercio de Bilbao</t>
  </si>
  <si>
    <t>Bilbao</t>
  </si>
  <si>
    <t>Cámara de Comercio de Burgos</t>
  </si>
  <si>
    <t>Burgos</t>
  </si>
  <si>
    <t>Cámara de Comercio de Cáceres</t>
  </si>
  <si>
    <t>Cáceres</t>
  </si>
  <si>
    <t>Cámara de Comercio de Cádiz</t>
  </si>
  <si>
    <t>Cádiz</t>
  </si>
  <si>
    <t>Cámara de Comercio de Cartagena</t>
  </si>
  <si>
    <t>Cartagena. Murcia</t>
  </si>
  <si>
    <t>Cámara de Comercio de Castellón</t>
  </si>
  <si>
    <t>Castellón</t>
  </si>
  <si>
    <t>Cámara de Comercio de Ciudad Real</t>
  </si>
  <si>
    <t>Cámara de Comercio de Córdoba</t>
  </si>
  <si>
    <t>Córdoba</t>
  </si>
  <si>
    <t>Cámara de Comercio de Cuenca</t>
  </si>
  <si>
    <t>Cámara de Comercio e Industria de Cuenca. Delegación Las Pedroñeras</t>
  </si>
  <si>
    <t>Cuenca. Las Pedroñeras</t>
  </si>
  <si>
    <t>Cámara de Comercio e Industria de Cuenca. Delegación Mota del Cuervo</t>
  </si>
  <si>
    <t>Cuenca. Mota del Cuervo</t>
  </si>
  <si>
    <t>Cámara de Comercio e Industria de Cuenca. Delegación San Clemente</t>
  </si>
  <si>
    <t>Cuenca. San Clemente</t>
  </si>
  <si>
    <t>Cámara de Comercio e Industria de Cuenca. Delegación Tarancón</t>
  </si>
  <si>
    <t>Cuenca. Tarancón</t>
  </si>
  <si>
    <t>Cámara de Comercio de Gijón</t>
  </si>
  <si>
    <t>Gijón</t>
  </si>
  <si>
    <t>Cámara de Comercio de Girona</t>
  </si>
  <si>
    <t>Girona</t>
  </si>
  <si>
    <t>Cámara de Comercio de Gran Canaria</t>
  </si>
  <si>
    <t>Gran Canaria</t>
  </si>
  <si>
    <t>Cámara de Comercio de Granada</t>
  </si>
  <si>
    <t>Granada</t>
  </si>
  <si>
    <t>Cámara de Comercio de Guadalajara</t>
  </si>
  <si>
    <t>Guadalajara</t>
  </si>
  <si>
    <t>Cámara de Comercio de Huelva</t>
  </si>
  <si>
    <t>Huelva</t>
  </si>
  <si>
    <t>Cámara de Comercio de Huesca</t>
  </si>
  <si>
    <t>Huesca</t>
  </si>
  <si>
    <t>Cámara de Comercio de Ibiza</t>
  </si>
  <si>
    <t>Ibiza</t>
  </si>
  <si>
    <t>Cámara de Comercio de Jaén</t>
  </si>
  <si>
    <t>Jaén</t>
  </si>
  <si>
    <t>Cámara de Comercio de Andújar</t>
  </si>
  <si>
    <t>Jaén. Andújar</t>
  </si>
  <si>
    <t>Cámara de Comercio de La Coruña</t>
  </si>
  <si>
    <t>La Coruña</t>
  </si>
  <si>
    <t>Cámara de Comercio de León</t>
  </si>
  <si>
    <t>León</t>
  </si>
  <si>
    <t>Cámara de Comercio de Lleida</t>
  </si>
  <si>
    <t>Lleida</t>
  </si>
  <si>
    <t>Cámara de Comercio de Logroño</t>
  </si>
  <si>
    <t>Logroño</t>
  </si>
  <si>
    <t>Cámara de Comercio de Lugo</t>
  </si>
  <si>
    <t>Lugo</t>
  </si>
  <si>
    <t>Cámara de Comercio de España</t>
  </si>
  <si>
    <t>Madrid</t>
  </si>
  <si>
    <t>Cámara de Comercio de Madrid</t>
  </si>
  <si>
    <t>Cámara de Comercio de Málaga</t>
  </si>
  <si>
    <t>Málaga</t>
  </si>
  <si>
    <t>Cámara de Comercio de Murcia</t>
  </si>
  <si>
    <t>Murcia</t>
  </si>
  <si>
    <t>Cámara de Comercio de Lorca</t>
  </si>
  <si>
    <t>Murcia. Lorca</t>
  </si>
  <si>
    <t>Cámara de Comercio de Ourense</t>
  </si>
  <si>
    <t>Ourense</t>
  </si>
  <si>
    <t>Cámara de Comercio de Oviedo</t>
  </si>
  <si>
    <t>Oviedo</t>
  </si>
  <si>
    <t>Cámara de Comercio de Palencia</t>
  </si>
  <si>
    <t>Palencia</t>
  </si>
  <si>
    <t>Cámara de Comercio de Palma de Mallorca</t>
  </si>
  <si>
    <t>Palma de Mallorca</t>
  </si>
  <si>
    <t>Cámara de Comercio de Pamplona</t>
  </si>
  <si>
    <t>Pamplona</t>
  </si>
  <si>
    <t>Cámara de Comercio de Pontevedra, Vigo y Vilagarcía de Arousa</t>
  </si>
  <si>
    <t>Pontevedra</t>
  </si>
  <si>
    <t>Cámara de Comercio de Salamanca</t>
  </si>
  <si>
    <t>Salamanca</t>
  </si>
  <si>
    <t>Cámara de Comercio de San Sebastián. Delegación Guipuzkoa</t>
  </si>
  <si>
    <t>San Sebastián. Gipuzkoa</t>
  </si>
  <si>
    <t>Cámara de Comercio de Santa Cruz de Tenerife</t>
  </si>
  <si>
    <t>Santa Cruz de Tenerife</t>
  </si>
  <si>
    <t>Cámara de Comercio de Santander</t>
  </si>
  <si>
    <t>Santander</t>
  </si>
  <si>
    <t xml:space="preserve">Cámara de Comercio de Segovia </t>
  </si>
  <si>
    <t>Segovia</t>
  </si>
  <si>
    <t>Cámara de Comercio de Sevilla</t>
  </si>
  <si>
    <t>Sevilla</t>
  </si>
  <si>
    <t>Cámara de Comercio de Soria</t>
  </si>
  <si>
    <t>Soria</t>
  </si>
  <si>
    <t>Cámara de Comercio de Tarragona</t>
  </si>
  <si>
    <t>Tarragona</t>
  </si>
  <si>
    <t>Cámara de Comercio de Tarragona. Delegación Tortosa</t>
  </si>
  <si>
    <t>Tarragona. Tortosa</t>
  </si>
  <si>
    <t>Cámara de Comercio de Teruel</t>
  </si>
  <si>
    <t>Teruel</t>
  </si>
  <si>
    <t>Cámara de Comercio de Toledo</t>
  </si>
  <si>
    <t>Cámara de Comercio de Toledo. Delegación Talavera de la Reina</t>
  </si>
  <si>
    <t>Toledo. Talavera de la reina</t>
  </si>
  <si>
    <t>Cámara de Comercio de Valencia</t>
  </si>
  <si>
    <t>Valencia</t>
  </si>
  <si>
    <t>Cámara de Comercio de Valladolid</t>
  </si>
  <si>
    <t>Valladolid</t>
  </si>
  <si>
    <t>Cámara de Comercio de Zamora</t>
  </si>
  <si>
    <t>Zamora</t>
  </si>
  <si>
    <t>Cámara de Comercio de Zaragoza</t>
  </si>
  <si>
    <t>Zaragoza</t>
  </si>
  <si>
    <t>Elegir Cámara de Comercio</t>
  </si>
  <si>
    <t>Almería</t>
  </si>
  <si>
    <t>Puerto de Vitória</t>
  </si>
  <si>
    <t>Albarán:</t>
  </si>
  <si>
    <t>SOLICITUD DE ANÁLISIS  EXPORTACIÓN</t>
  </si>
  <si>
    <t>OTROS DATOS:</t>
  </si>
  <si>
    <t>DESTINO MERCANCIAS EXPORTACIÓN</t>
  </si>
  <si>
    <t>Pedido cliente:</t>
  </si>
  <si>
    <t>Solitud en base a presupuesto PR-</t>
  </si>
  <si>
    <t>REFERENCIA DE CLIENTE</t>
  </si>
  <si>
    <r>
      <t xml:space="preserve">5. </t>
    </r>
    <r>
      <rPr>
        <b/>
        <sz val="7"/>
        <color indexed="8"/>
        <rFont val="Tahoma"/>
        <family val="2"/>
      </rPr>
      <t>Los resultados de los ensayos serán enviados en soporte informático a través de correo electrónico en todos los casos a no ser que el cliente solicite lo contrario.</t>
    </r>
  </si>
  <si>
    <t>4. El laboratorio no es responsable de la referencia de muestra indicada por el cliente. Los datos de la muestra deben estar a disposición del laboratorio antes del comienzo de los ensayos. Una vez empezados los ensayos la referencia de la muestra no podrá  ser modificada.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</si>
</sst>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8"/>
      <color theme="1"/>
      <name val="Tahoma"/>
      <family val="2"/>
    </font>
    <font>
      <b/>
      <sz val="9"/>
      <color theme="1"/>
      <name val="Tahoma"/>
      <family val="2"/>
    </font>
    <font>
      <b/>
      <sz val="19"/>
      <color theme="1"/>
      <name val="Tahoma"/>
      <family val="2"/>
    </font>
    <font>
      <sz val="8"/>
      <color rgb="FF0000FF"/>
      <name val="Tahoma"/>
      <family val="2"/>
    </font>
    <font>
      <sz val="8"/>
      <color theme="1"/>
      <name val="Tahoma"/>
      <family val="2"/>
    </font>
    <font>
      <b/>
      <sz val="4"/>
      <color theme="1"/>
      <name val="Tahoma"/>
      <family val="2"/>
    </font>
    <font>
      <u/>
      <sz val="11"/>
      <color theme="10"/>
      <name val="Calibri"/>
      <family val="2"/>
    </font>
    <font>
      <sz val="5"/>
      <color theme="1"/>
      <name val="Tahoma"/>
      <family val="2"/>
    </font>
    <font>
      <sz val="9"/>
      <color rgb="FF0000FF"/>
      <name val="Tahoma"/>
      <family val="2"/>
    </font>
    <font>
      <b/>
      <sz val="7"/>
      <color theme="1"/>
      <name val="Tahoma"/>
      <family val="2"/>
    </font>
    <font>
      <b/>
      <sz val="7"/>
      <color rgb="FF0000FF"/>
      <name val="Tahoma"/>
      <family val="2"/>
    </font>
    <font>
      <sz val="7"/>
      <color indexed="8"/>
      <name val="Tahoma"/>
      <family val="2"/>
    </font>
    <font>
      <b/>
      <sz val="7"/>
      <color indexed="8"/>
      <name val="Tahoma"/>
      <family val="2"/>
    </font>
    <font>
      <b/>
      <u/>
      <sz val="7"/>
      <color rgb="FF000000"/>
      <name val="Tahoma"/>
      <family val="2"/>
    </font>
    <font>
      <sz val="7"/>
      <color rgb="FF000000"/>
      <name val="Tahoma"/>
      <family val="2"/>
    </font>
    <font>
      <b/>
      <sz val="11"/>
      <color theme="1"/>
      <name val="Calibri"/>
      <family val="2"/>
      <scheme val="minor"/>
    </font>
    <font>
      <b/>
      <sz val="8"/>
      <name val="Tahoma"/>
      <family val="2"/>
    </font>
    <font>
      <sz val="10"/>
      <color rgb="FF0000FF"/>
      <name val="Tahoma"/>
      <family val="2"/>
    </font>
    <font>
      <u/>
      <sz val="9"/>
      <color theme="10"/>
      <name val="Tahoma"/>
      <family val="2"/>
    </font>
    <font>
      <b/>
      <u/>
      <sz val="11"/>
      <color theme="1"/>
      <name val="Calibri"/>
      <family val="2"/>
      <scheme val="minor"/>
    </font>
    <font>
      <u/>
      <sz val="7"/>
      <color rgb="FF0000FF"/>
      <name val="Tahoma"/>
      <family val="2"/>
    </font>
    <font>
      <sz val="8"/>
      <color rgb="FF000000"/>
      <name val="Tahoma"/>
      <family val="2"/>
    </font>
    <font>
      <b/>
      <sz val="7"/>
      <color rgb="FFFF0000"/>
      <name val="Tahoma"/>
      <family val="2"/>
    </font>
    <font>
      <b/>
      <sz val="10"/>
      <color theme="1"/>
      <name val="Tahoma"/>
      <family val="2"/>
    </font>
    <font>
      <sz val="11"/>
      <color rgb="FF0000FF"/>
      <name val="Tahoma"/>
      <family val="2"/>
    </font>
    <font>
      <b/>
      <sz val="9"/>
      <color rgb="FFFF0000"/>
      <name val="Tahoma"/>
      <family val="2"/>
    </font>
    <font>
      <b/>
      <sz val="7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DFDFDF"/>
        <bgColor rgb="FF000000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0" fillId="0" borderId="0" xfId="1" applyFont="1" applyAlignment="1" applyProtection="1">
      <alignment horizontal="left" vertical="center" wrapText="1"/>
    </xf>
    <xf numFmtId="0" fontId="0" fillId="0" borderId="20" xfId="0" applyBorder="1" applyAlignment="1">
      <alignment horizontal="center"/>
    </xf>
    <xf numFmtId="0" fontId="2" fillId="0" borderId="1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1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1" fillId="0" borderId="0" xfId="0" applyFont="1"/>
    <xf numFmtId="0" fontId="17" fillId="0" borderId="0" xfId="0" applyFont="1"/>
    <xf numFmtId="0" fontId="0" fillId="0" borderId="0" xfId="0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Border="1"/>
    <xf numFmtId="0" fontId="0" fillId="0" borderId="0" xfId="0" applyAlignment="1">
      <alignment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4" borderId="26" xfId="0" applyFont="1" applyFill="1" applyBorder="1" applyAlignment="1">
      <alignment horizontal="left" vertical="center" wrapText="1" indent="1"/>
    </xf>
    <xf numFmtId="0" fontId="2" fillId="4" borderId="28" xfId="0" applyFont="1" applyFill="1" applyBorder="1" applyAlignment="1">
      <alignment horizontal="left" wrapText="1"/>
    </xf>
    <xf numFmtId="0" fontId="2" fillId="4" borderId="29" xfId="0" applyFont="1" applyFill="1" applyBorder="1" applyAlignment="1">
      <alignment horizontal="center" wrapText="1"/>
    </xf>
    <xf numFmtId="0" fontId="2" fillId="0" borderId="7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8" fillId="0" borderId="0" xfId="0" applyFont="1" applyAlignment="1">
      <alignment horizontal="left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28" xfId="0" applyFont="1" applyFill="1" applyBorder="1" applyAlignment="1">
      <alignment horizontal="center" vertical="center" wrapText="1"/>
    </xf>
    <xf numFmtId="0" fontId="25" fillId="3" borderId="36" xfId="0" applyFont="1" applyFill="1" applyBorder="1" applyAlignment="1">
      <alignment horizontal="center" vertical="center" wrapText="1"/>
    </xf>
    <xf numFmtId="0" fontId="25" fillId="3" borderId="37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3" borderId="34" xfId="0" applyFont="1" applyFill="1" applyBorder="1" applyAlignment="1">
      <alignment horizontal="center" vertical="center" wrapText="1"/>
    </xf>
    <xf numFmtId="0" fontId="26" fillId="0" borderId="31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8" xfId="0" applyFont="1" applyBorder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/>
    </xf>
    <xf numFmtId="0" fontId="2" fillId="4" borderId="26" xfId="0" applyFont="1" applyFill="1" applyBorder="1" applyAlignment="1">
      <alignment horizontal="left" vertical="center" wrapText="1" indent="1"/>
    </xf>
    <xf numFmtId="0" fontId="2" fillId="4" borderId="20" xfId="0" applyFont="1" applyFill="1" applyBorder="1" applyAlignment="1">
      <alignment horizontal="left" vertical="center" wrapText="1" indent="1"/>
    </xf>
    <xf numFmtId="0" fontId="2" fillId="4" borderId="27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wrapText="1" indent="1"/>
    </xf>
    <xf numFmtId="0" fontId="7" fillId="2" borderId="20" xfId="0" applyFont="1" applyFill="1" applyBorder="1" applyAlignment="1">
      <alignment horizontal="left" wrapText="1" indent="1"/>
    </xf>
    <xf numFmtId="0" fontId="7" fillId="2" borderId="27" xfId="0" applyFont="1" applyFill="1" applyBorder="1" applyAlignment="1">
      <alignment horizontal="left" wrapText="1" indent="1"/>
    </xf>
    <xf numFmtId="0" fontId="2" fillId="2" borderId="29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>
      <alignment horizont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wrapText="1" indent="1"/>
    </xf>
    <xf numFmtId="0" fontId="2" fillId="2" borderId="2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left" wrapText="1" inden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9" fillId="0" borderId="28" xfId="0" applyFont="1" applyBorder="1" applyAlignment="1" applyProtection="1">
      <alignment horizontal="left" vertical="center" wrapTex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1" fillId="0" borderId="19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27" fillId="3" borderId="2" xfId="0" applyFont="1" applyFill="1" applyBorder="1" applyAlignment="1">
      <alignment horizontal="center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9" fillId="0" borderId="14" xfId="0" applyFont="1" applyBorder="1" applyAlignment="1" applyProtection="1">
      <alignment horizontal="left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0" fontId="19" fillId="0" borderId="19" xfId="0" applyFont="1" applyBorder="1" applyAlignment="1" applyProtection="1">
      <alignment horizontal="left" vertical="center" wrapText="1"/>
      <protection locked="0"/>
    </xf>
    <xf numFmtId="0" fontId="19" fillId="0" borderId="6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0" fillId="0" borderId="44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5" fillId="0" borderId="1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5"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</dxfs>
  <tableStyles count="0" defaultTableStyle="TableStyleMedium9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R$39" lockText="1"/>
</file>

<file path=xl/ctrlProps/ctrlProp10.xml><?xml version="1.0" encoding="utf-8"?>
<formControlPr xmlns="http://schemas.microsoft.com/office/spreadsheetml/2009/9/main" objectType="CheckBox" fmlaLink="$N$42" lockText="1"/>
</file>

<file path=xl/ctrlProps/ctrlProp11.xml><?xml version="1.0" encoding="utf-8"?>
<formControlPr xmlns="http://schemas.microsoft.com/office/spreadsheetml/2009/9/main" objectType="CheckBox" fmlaLink="$Q$48" lockText="1"/>
</file>

<file path=xl/ctrlProps/ctrlProp12.xml><?xml version="1.0" encoding="utf-8"?>
<formControlPr xmlns="http://schemas.microsoft.com/office/spreadsheetml/2009/9/main" objectType="CheckBox" fmlaLink="$V$40" lockText="1"/>
</file>

<file path=xl/ctrlProps/ctrlProp13.xml><?xml version="1.0" encoding="utf-8"?>
<formControlPr xmlns="http://schemas.microsoft.com/office/spreadsheetml/2009/9/main" objectType="CheckBox" fmlaLink="$N$41" lockText="1"/>
</file>

<file path=xl/ctrlProps/ctrlProp14.xml><?xml version="1.0" encoding="utf-8"?>
<formControlPr xmlns="http://schemas.microsoft.com/office/spreadsheetml/2009/9/main" objectType="CheckBox" fmlaLink="$V$41" lockText="1"/>
</file>

<file path=xl/ctrlProps/ctrlProp15.xml><?xml version="1.0" encoding="utf-8"?>
<formControlPr xmlns="http://schemas.microsoft.com/office/spreadsheetml/2009/9/main" objectType="CheckBox" fmlaLink="$N$43" lockText="1"/>
</file>

<file path=xl/ctrlProps/ctrlProp16.xml><?xml version="1.0" encoding="utf-8"?>
<formControlPr xmlns="http://schemas.microsoft.com/office/spreadsheetml/2009/9/main" objectType="CheckBox" fmlaLink="$N$44" lockText="1"/>
</file>

<file path=xl/ctrlProps/ctrlProp17.xml><?xml version="1.0" encoding="utf-8"?>
<formControlPr xmlns="http://schemas.microsoft.com/office/spreadsheetml/2009/9/main" objectType="CheckBox" fmlaLink="$N$45" lockText="1"/>
</file>

<file path=xl/ctrlProps/ctrlProp18.xml><?xml version="1.0" encoding="utf-8"?>
<formControlPr xmlns="http://schemas.microsoft.com/office/spreadsheetml/2009/9/main" objectType="CheckBox" fmlaLink="$N$46" lockText="1"/>
</file>

<file path=xl/ctrlProps/ctrlProp19.xml><?xml version="1.0" encoding="utf-8"?>
<formControlPr xmlns="http://schemas.microsoft.com/office/spreadsheetml/2009/9/main" objectType="CheckBox" fmlaLink="$P$42" lockText="1"/>
</file>

<file path=xl/ctrlProps/ctrlProp2.xml><?xml version="1.0" encoding="utf-8"?>
<formControlPr xmlns="http://schemas.microsoft.com/office/spreadsheetml/2009/9/main" objectType="CheckBox" fmlaLink="$N$38" lockText="1"/>
</file>

<file path=xl/ctrlProps/ctrlProp20.xml><?xml version="1.0" encoding="utf-8"?>
<formControlPr xmlns="http://schemas.microsoft.com/office/spreadsheetml/2009/9/main" objectType="CheckBox" fmlaLink="$P$43" lockText="1"/>
</file>

<file path=xl/ctrlProps/ctrlProp21.xml><?xml version="1.0" encoding="utf-8"?>
<formControlPr xmlns="http://schemas.microsoft.com/office/spreadsheetml/2009/9/main" objectType="CheckBox" fmlaLink="$P$44" lockText="1"/>
</file>

<file path=xl/ctrlProps/ctrlProp22.xml><?xml version="1.0" encoding="utf-8"?>
<formControlPr xmlns="http://schemas.microsoft.com/office/spreadsheetml/2009/9/main" objectType="CheckBox" fmlaLink="$P$46" lockText="1"/>
</file>

<file path=xl/ctrlProps/ctrlProp23.xml><?xml version="1.0" encoding="utf-8"?>
<formControlPr xmlns="http://schemas.microsoft.com/office/spreadsheetml/2009/9/main" objectType="CheckBox" fmlaLink="$T$46" lockText="1"/>
</file>

<file path=xl/ctrlProps/ctrlProp24.xml><?xml version="1.0" encoding="utf-8"?>
<formControlPr xmlns="http://schemas.microsoft.com/office/spreadsheetml/2009/9/main" objectType="CheckBox" fmlaLink="$P$45" lockText="1"/>
</file>

<file path=xl/ctrlProps/ctrlProp25.xml><?xml version="1.0" encoding="utf-8"?>
<formControlPr xmlns="http://schemas.microsoft.com/office/spreadsheetml/2009/9/main" objectType="CheckBox" fmlaLink="$T$42" lockText="1"/>
</file>

<file path=xl/ctrlProps/ctrlProp26.xml><?xml version="1.0" encoding="utf-8"?>
<formControlPr xmlns="http://schemas.microsoft.com/office/spreadsheetml/2009/9/main" objectType="CheckBox" fmlaLink="$T$43" lockText="1"/>
</file>

<file path=xl/ctrlProps/ctrlProp27.xml><?xml version="1.0" encoding="utf-8"?>
<formControlPr xmlns="http://schemas.microsoft.com/office/spreadsheetml/2009/9/main" objectType="CheckBox" fmlaLink="$T$44" lockText="1"/>
</file>

<file path=xl/ctrlProps/ctrlProp28.xml><?xml version="1.0" encoding="utf-8"?>
<formControlPr xmlns="http://schemas.microsoft.com/office/spreadsheetml/2009/9/main" objectType="CheckBox" fmlaLink="$T$45" lockText="1"/>
</file>

<file path=xl/ctrlProps/ctrlProp3.xml><?xml version="1.0" encoding="utf-8"?>
<formControlPr xmlns="http://schemas.microsoft.com/office/spreadsheetml/2009/9/main" objectType="CheckBox" fmlaLink="$R$38" lockText="1"/>
</file>

<file path=xl/ctrlProps/ctrlProp4.xml><?xml version="1.0" encoding="utf-8"?>
<formControlPr xmlns="http://schemas.microsoft.com/office/spreadsheetml/2009/9/main" objectType="CheckBox" fmlaLink="$U$48" lockText="1"/>
</file>

<file path=xl/ctrlProps/ctrlProp5.xml><?xml version="1.0" encoding="utf-8"?>
<formControlPr xmlns="http://schemas.microsoft.com/office/spreadsheetml/2009/9/main" objectType="CheckBox" fmlaLink="$N$40" lockText="1"/>
</file>

<file path=xl/ctrlProps/ctrlProp6.xml><?xml version="1.0" encoding="utf-8"?>
<formControlPr xmlns="http://schemas.microsoft.com/office/spreadsheetml/2009/9/main" objectType="CheckBox" fmlaLink="$N$48" lockText="1"/>
</file>

<file path=xl/ctrlProps/ctrlProp7.xml><?xml version="1.0" encoding="utf-8"?>
<formControlPr xmlns="http://schemas.microsoft.com/office/spreadsheetml/2009/9/main" objectType="CheckBox" fmlaLink="$O$48" lockText="1"/>
</file>

<file path=xl/ctrlProps/ctrlProp8.xml><?xml version="1.0" encoding="utf-8"?>
<formControlPr xmlns="http://schemas.microsoft.com/office/spreadsheetml/2009/9/main" objectType="CheckBox" fmlaLink="$S$48" lockText="1"/>
</file>

<file path=xl/ctrlProps/ctrlProp9.xml><?xml version="1.0" encoding="utf-8"?>
<formControlPr xmlns="http://schemas.microsoft.com/office/spreadsheetml/2009/9/main" objectType="CheckBox" fmlaLink="$N$3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0</xdr:rowOff>
    </xdr:from>
    <xdr:to>
      <xdr:col>2</xdr:col>
      <xdr:colOff>408213</xdr:colOff>
      <xdr:row>7</xdr:row>
      <xdr:rowOff>174171</xdr:rowOff>
    </xdr:to>
    <xdr:pic>
      <xdr:nvPicPr>
        <xdr:cNvPr id="2" name="Imagen 3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5595" y="522514"/>
          <a:ext cx="2276475" cy="7184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37</xdr:row>
          <xdr:rowOff>209550</xdr:rowOff>
        </xdr:from>
        <xdr:to>
          <xdr:col>10</xdr:col>
          <xdr:colOff>723900</xdr:colOff>
          <xdr:row>39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EEUU (+ Fluor)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0</xdr:rowOff>
        </xdr:from>
        <xdr:to>
          <xdr:col>4</xdr:col>
          <xdr:colOff>581025</xdr:colOff>
          <xdr:row>38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General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36</xdr:row>
          <xdr:rowOff>180975</xdr:rowOff>
        </xdr:from>
        <xdr:to>
          <xdr:col>10</xdr:col>
          <xdr:colOff>742950</xdr:colOff>
          <xdr:row>38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China (+ Ocratoxina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47</xdr:row>
          <xdr:rowOff>38100</xdr:rowOff>
        </xdr:from>
        <xdr:to>
          <xdr:col>10</xdr:col>
          <xdr:colOff>733425</xdr:colOff>
          <xdr:row>49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Apostillamiento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209550</xdr:rowOff>
        </xdr:from>
        <xdr:to>
          <xdr:col>4</xdr:col>
          <xdr:colOff>752475</xdr:colOff>
          <xdr:row>40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Brasil (Anexo IX)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0</xdr:rowOff>
        </xdr:from>
        <xdr:to>
          <xdr:col>2</xdr:col>
          <xdr:colOff>9525</xdr:colOff>
          <xdr:row>49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Certificado de Libre Venta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209550</xdr:rowOff>
        </xdr:from>
        <xdr:to>
          <xdr:col>3</xdr:col>
          <xdr:colOff>742950</xdr:colOff>
          <xdr:row>49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Certificado de tipicidad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47</xdr:row>
          <xdr:rowOff>38100</xdr:rowOff>
        </xdr:from>
        <xdr:to>
          <xdr:col>7</xdr:col>
          <xdr:colOff>742950</xdr:colOff>
          <xdr:row>49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Informe en francés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0</xdr:rowOff>
        </xdr:from>
        <xdr:to>
          <xdr:col>4</xdr:col>
          <xdr:colOff>676275</xdr:colOff>
          <xdr:row>39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Japón (+ Sórbico)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209550</xdr:rowOff>
        </xdr:from>
        <xdr:to>
          <xdr:col>2</xdr:col>
          <xdr:colOff>628650</xdr:colOff>
          <xdr:row>42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L-Láctico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47</xdr:row>
          <xdr:rowOff>209550</xdr:rowOff>
        </xdr:from>
        <xdr:to>
          <xdr:col>5</xdr:col>
          <xdr:colOff>742950</xdr:colOff>
          <xdr:row>49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Informe en inglés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39</xdr:row>
          <xdr:rowOff>0</xdr:rowOff>
        </xdr:from>
        <xdr:to>
          <xdr:col>10</xdr:col>
          <xdr:colOff>695325</xdr:colOff>
          <xdr:row>40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Rusia (Pesticidas G/L-metales pesados)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9525</xdr:rowOff>
        </xdr:from>
        <xdr:to>
          <xdr:col>4</xdr:col>
          <xdr:colOff>266700</xdr:colOff>
          <xdr:row>41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exportación Mosto (Rgto 1493/1999)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0</xdr:rowOff>
        </xdr:from>
        <xdr:to>
          <xdr:col>10</xdr:col>
          <xdr:colOff>733425</xdr:colOff>
          <xdr:row>41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Análisis nutricional (Rgto 1169/2011)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9525</xdr:rowOff>
        </xdr:from>
        <xdr:to>
          <xdr:col>1</xdr:col>
          <xdr:colOff>1666875</xdr:colOff>
          <xdr:row>43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L-Málico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9525</xdr:rowOff>
        </xdr:from>
        <xdr:to>
          <xdr:col>2</xdr:col>
          <xdr:colOff>266700</xdr:colOff>
          <xdr:row>44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Ácido D-Láctico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0</xdr:rowOff>
        </xdr:from>
        <xdr:to>
          <xdr:col>2</xdr:col>
          <xdr:colOff>371475</xdr:colOff>
          <xdr:row>45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Presión CO2 (espumosos)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9525</xdr:rowOff>
        </xdr:from>
        <xdr:to>
          <xdr:col>2</xdr:col>
          <xdr:colOff>371475</xdr:colOff>
          <xdr:row>46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Dióxido de azufre libre (Flujo. Colorimetría)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41</xdr:row>
          <xdr:rowOff>9525</xdr:rowOff>
        </xdr:from>
        <xdr:to>
          <xdr:col>5</xdr:col>
          <xdr:colOff>495300</xdr:colOff>
          <xdr:row>42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Ocratoxina (ELISA)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9525</xdr:rowOff>
        </xdr:from>
        <xdr:to>
          <xdr:col>5</xdr:col>
          <xdr:colOff>571500</xdr:colOff>
          <xdr:row>43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Histamina (ELISA)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43</xdr:row>
          <xdr:rowOff>0</xdr:rowOff>
        </xdr:from>
        <xdr:to>
          <xdr:col>5</xdr:col>
          <xdr:colOff>552450</xdr:colOff>
          <xdr:row>43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Aminas biógenas (HPLC)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0</xdr:rowOff>
        </xdr:from>
        <xdr:to>
          <xdr:col>5</xdr:col>
          <xdr:colOff>323850</xdr:colOff>
          <xdr:row>46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Ftalatos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45</xdr:row>
          <xdr:rowOff>9525</xdr:rowOff>
        </xdr:from>
        <xdr:to>
          <xdr:col>8</xdr:col>
          <xdr:colOff>723900</xdr:colOff>
          <xdr:row>46</xdr:row>
          <xdr:rowOff>19050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Alérgenos (Caseína, Albúmina, Lisozima)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9525</xdr:rowOff>
        </xdr:from>
        <xdr:to>
          <xdr:col>5</xdr:col>
          <xdr:colOff>428625</xdr:colOff>
          <xdr:row>45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Carbamato de etilo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41</xdr:row>
          <xdr:rowOff>9525</xdr:rowOff>
        </xdr:from>
        <xdr:to>
          <xdr:col>10</xdr:col>
          <xdr:colOff>304800</xdr:colOff>
          <xdr:row>42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Residuos de pesticidas C. Gases/Masas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42</xdr:row>
          <xdr:rowOff>9525</xdr:rowOff>
        </xdr:from>
        <xdr:to>
          <xdr:col>8</xdr:col>
          <xdr:colOff>523875</xdr:colOff>
          <xdr:row>43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Residuos de pesticidas C. Liquidos-Masas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43</xdr:row>
          <xdr:rowOff>0</xdr:rowOff>
        </xdr:from>
        <xdr:to>
          <xdr:col>10</xdr:col>
          <xdr:colOff>304800</xdr:colOff>
          <xdr:row>44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Metales pesados A (As, Cd, Pb, Zn)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44</xdr:row>
          <xdr:rowOff>0</xdr:rowOff>
        </xdr:from>
        <xdr:to>
          <xdr:col>10</xdr:col>
          <xdr:colOff>304800</xdr:colOff>
          <xdr:row>45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Pack Metales  pesados B (Fe, Cu, As, Cd, Pb, Zn)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://www.centrolab.es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AA68"/>
  <sheetViews>
    <sheetView tabSelected="1" view="pageBreakPreview" zoomScaleSheetLayoutView="100" workbookViewId="0">
      <selection activeCell="B66" sqref="B66:K66"/>
    </sheetView>
  </sheetViews>
  <sheetFormatPr baseColWidth="10" defaultRowHeight="15" x14ac:dyDescent="0.25"/>
  <cols>
    <col min="1" max="1" width="2" style="15" customWidth="1"/>
    <col min="2" max="2" width="28.140625" style="15" customWidth="1"/>
    <col min="3" max="8" width="11.28515625" style="15" customWidth="1"/>
    <col min="9" max="9" width="11" style="15" customWidth="1"/>
    <col min="10" max="10" width="1" style="15" customWidth="1"/>
    <col min="11" max="11" width="11.28515625" style="15" customWidth="1"/>
    <col min="12" max="12" width="1" style="15" customWidth="1"/>
    <col min="13" max="13" width="4" style="23" customWidth="1"/>
    <col min="14" max="14" width="36" style="23" hidden="1" customWidth="1"/>
    <col min="15" max="15" width="13.140625" style="23" hidden="1" customWidth="1"/>
    <col min="16" max="23" width="11.42578125" style="23" hidden="1" customWidth="1"/>
    <col min="24" max="25" width="11.42578125" style="23" customWidth="1"/>
    <col min="26" max="27" width="11.42578125" style="23"/>
    <col min="28" max="16384" width="11.42578125" style="15"/>
  </cols>
  <sheetData>
    <row r="3" spans="1:27" ht="8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27" ht="10.5" customHeight="1" x14ac:dyDescent="0.25">
      <c r="A4" s="36"/>
      <c r="B4" s="36"/>
      <c r="C4" s="36"/>
      <c r="D4" s="35" t="s">
        <v>187</v>
      </c>
      <c r="E4" s="35"/>
      <c r="F4" s="35"/>
      <c r="G4" s="35"/>
      <c r="H4" s="35"/>
      <c r="I4" s="35"/>
      <c r="J4" s="35"/>
      <c r="K4" s="35"/>
      <c r="L4" s="36"/>
    </row>
    <row r="5" spans="1:27" ht="10.5" customHeight="1" x14ac:dyDescent="0.25">
      <c r="A5" s="36"/>
      <c r="B5" s="36"/>
      <c r="C5" s="36"/>
      <c r="D5" s="35"/>
      <c r="E5" s="35"/>
      <c r="F5" s="35"/>
      <c r="G5" s="35"/>
      <c r="H5" s="35"/>
      <c r="I5" s="35"/>
      <c r="J5" s="35"/>
      <c r="K5" s="35"/>
      <c r="L5" s="36"/>
    </row>
    <row r="6" spans="1:27" ht="10.5" customHeight="1" x14ac:dyDescent="0.25">
      <c r="A6" s="36"/>
      <c r="B6" s="36"/>
      <c r="C6" s="36"/>
      <c r="D6" s="35"/>
      <c r="E6" s="35"/>
      <c r="F6" s="35"/>
      <c r="G6" s="35"/>
      <c r="H6" s="35"/>
      <c r="I6" s="35"/>
      <c r="J6" s="35"/>
      <c r="K6" s="35"/>
      <c r="L6" s="36"/>
    </row>
    <row r="7" spans="1:27" ht="10.5" customHeight="1" x14ac:dyDescent="0.25">
      <c r="A7" s="36"/>
      <c r="B7" s="36"/>
      <c r="C7" s="36"/>
      <c r="D7" s="35"/>
      <c r="E7" s="35"/>
      <c r="F7" s="35"/>
      <c r="G7" s="35"/>
      <c r="H7" s="35"/>
      <c r="I7" s="35"/>
      <c r="J7" s="35"/>
      <c r="K7" s="35"/>
      <c r="L7" s="36"/>
    </row>
    <row r="8" spans="1:27" ht="13.5" customHeight="1" x14ac:dyDescent="0.25">
      <c r="A8" s="36"/>
      <c r="B8" s="36"/>
      <c r="C8" s="36"/>
      <c r="D8" s="35"/>
      <c r="E8" s="35"/>
      <c r="F8" s="35"/>
      <c r="G8" s="35"/>
      <c r="H8" s="35"/>
      <c r="I8" s="35"/>
      <c r="J8" s="35"/>
      <c r="K8" s="35"/>
      <c r="L8" s="36"/>
    </row>
    <row r="9" spans="1:27" ht="10.5" customHeight="1" thickBot="1" x14ac:dyDescent="0.3">
      <c r="A9" s="36"/>
      <c r="B9" s="37" t="s">
        <v>0</v>
      </c>
      <c r="C9" s="37"/>
      <c r="D9" s="35"/>
      <c r="E9" s="35"/>
      <c r="F9" s="35"/>
      <c r="G9" s="35"/>
      <c r="H9" s="35"/>
      <c r="I9" s="35"/>
      <c r="J9" s="35"/>
      <c r="K9" s="35"/>
      <c r="L9" s="36"/>
    </row>
    <row r="10" spans="1:27" ht="10.5" customHeight="1" x14ac:dyDescent="0.25">
      <c r="A10" s="36"/>
      <c r="B10" s="22" t="s">
        <v>26</v>
      </c>
      <c r="C10" s="31" t="s">
        <v>191</v>
      </c>
      <c r="D10" s="32"/>
      <c r="E10" s="45"/>
      <c r="F10" s="46"/>
      <c r="G10"/>
      <c r="H10" s="38" t="s">
        <v>30</v>
      </c>
      <c r="I10" s="86"/>
      <c r="J10" s="86"/>
      <c r="K10" s="87"/>
      <c r="L10" s="36"/>
    </row>
    <row r="11" spans="1:27" ht="10.5" customHeight="1" x14ac:dyDescent="0.25">
      <c r="A11" s="36"/>
      <c r="B11" s="1" t="s">
        <v>24</v>
      </c>
      <c r="C11" s="33"/>
      <c r="D11" s="34"/>
      <c r="E11" s="47"/>
      <c r="F11" s="48"/>
      <c r="G11"/>
      <c r="H11" s="39"/>
      <c r="I11" s="27"/>
      <c r="J11" s="27"/>
      <c r="K11" s="28"/>
      <c r="L11" s="36"/>
    </row>
    <row r="12" spans="1:27" ht="10.5" customHeight="1" x14ac:dyDescent="0.25">
      <c r="A12" s="36"/>
      <c r="B12" s="1" t="s">
        <v>1</v>
      </c>
      <c r="C12" s="41" t="s">
        <v>190</v>
      </c>
      <c r="D12" s="42"/>
      <c r="E12" s="49"/>
      <c r="F12" s="50"/>
      <c r="G12"/>
      <c r="H12" s="39" t="s">
        <v>186</v>
      </c>
      <c r="I12" s="27"/>
      <c r="J12" s="27"/>
      <c r="K12" s="28"/>
      <c r="L12" s="36"/>
    </row>
    <row r="13" spans="1:27" s="16" customFormat="1" ht="12" customHeight="1" thickBot="1" x14ac:dyDescent="0.3">
      <c r="A13" s="36"/>
      <c r="B13" s="3" t="s">
        <v>2</v>
      </c>
      <c r="C13" s="43"/>
      <c r="D13" s="44"/>
      <c r="E13" s="51"/>
      <c r="F13" s="52"/>
      <c r="G13"/>
      <c r="H13" s="40"/>
      <c r="I13" s="29"/>
      <c r="J13" s="29"/>
      <c r="K13" s="30"/>
      <c r="L13" s="36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</row>
    <row r="14" spans="1:27" ht="9.75" customHeight="1" thickBot="1" x14ac:dyDescent="0.3">
      <c r="A14" s="36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36"/>
    </row>
    <row r="15" spans="1:27" ht="9.75" customHeight="1" thickBot="1" x14ac:dyDescent="0.3">
      <c r="A15" s="36"/>
      <c r="B15" s="99" t="s">
        <v>3</v>
      </c>
      <c r="C15" s="100"/>
      <c r="D15" s="100"/>
      <c r="E15" s="100"/>
      <c r="F15" s="100"/>
      <c r="G15" s="100"/>
      <c r="H15" s="100"/>
      <c r="I15" s="100"/>
      <c r="J15" s="100"/>
      <c r="K15" s="101"/>
      <c r="L15" s="36"/>
    </row>
    <row r="16" spans="1:27" ht="4.5" customHeight="1" thickBot="1" x14ac:dyDescent="0.3">
      <c r="A16" s="36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36"/>
    </row>
    <row r="17" spans="1:27" x14ac:dyDescent="0.25">
      <c r="A17" s="36"/>
      <c r="B17" s="74" t="s">
        <v>4</v>
      </c>
      <c r="C17" s="75"/>
      <c r="D17" s="75"/>
      <c r="E17" s="75"/>
      <c r="F17" s="75"/>
      <c r="G17" s="75"/>
      <c r="H17" s="75"/>
      <c r="I17" s="75"/>
      <c r="J17" s="75"/>
      <c r="K17" s="76"/>
      <c r="L17" s="36"/>
    </row>
    <row r="18" spans="1:27" ht="18" customHeight="1" x14ac:dyDescent="0.25">
      <c r="A18" s="36"/>
      <c r="B18" s="107"/>
      <c r="C18" s="108"/>
      <c r="D18" s="108"/>
      <c r="E18" s="108"/>
      <c r="F18" s="108"/>
      <c r="G18" s="108"/>
      <c r="H18" s="108"/>
      <c r="I18" s="103" t="s">
        <v>5</v>
      </c>
      <c r="J18" s="103"/>
      <c r="K18" s="104"/>
      <c r="L18" s="36"/>
    </row>
    <row r="19" spans="1:27" ht="18" customHeight="1" thickBot="1" x14ac:dyDescent="0.3">
      <c r="A19" s="36"/>
      <c r="B19" s="109"/>
      <c r="C19" s="110"/>
      <c r="D19" s="110"/>
      <c r="E19" s="110"/>
      <c r="F19" s="110"/>
      <c r="G19" s="110"/>
      <c r="H19" s="110"/>
      <c r="I19" s="105"/>
      <c r="J19" s="105"/>
      <c r="K19" s="106"/>
      <c r="L19" s="36"/>
    </row>
    <row r="20" spans="1:27" ht="7.5" customHeight="1" thickBot="1" x14ac:dyDescent="0.3">
      <c r="A20" s="36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36"/>
    </row>
    <row r="21" spans="1:27" ht="16.5" customHeight="1" thickBot="1" x14ac:dyDescent="0.3">
      <c r="A21" s="36"/>
      <c r="B21" s="115" t="s">
        <v>192</v>
      </c>
      <c r="C21" s="116"/>
      <c r="D21" s="116"/>
      <c r="E21" s="116"/>
      <c r="F21" s="116"/>
      <c r="G21" s="116"/>
      <c r="H21" s="116"/>
      <c r="I21" s="116"/>
      <c r="J21" s="116"/>
      <c r="K21" s="117"/>
      <c r="L21" s="36"/>
    </row>
    <row r="22" spans="1:27" ht="15.75" thickBot="1" x14ac:dyDescent="0.3">
      <c r="A22" s="36"/>
      <c r="B22" s="112" t="s">
        <v>189</v>
      </c>
      <c r="C22" s="54"/>
      <c r="D22" s="54"/>
      <c r="E22" s="54"/>
      <c r="F22" s="54"/>
      <c r="G22" s="54"/>
      <c r="H22" s="54"/>
      <c r="I22" s="54"/>
      <c r="J22" s="54"/>
      <c r="K22" s="55"/>
      <c r="L22" s="36"/>
    </row>
    <row r="23" spans="1:27" ht="25.5" customHeight="1" x14ac:dyDescent="0.25">
      <c r="A23" s="36"/>
      <c r="B23" s="21" t="s">
        <v>25</v>
      </c>
      <c r="C23" s="123"/>
      <c r="D23" s="123"/>
      <c r="E23" s="123"/>
      <c r="F23" s="123"/>
      <c r="G23" s="123"/>
      <c r="H23" s="123"/>
      <c r="I23" s="123"/>
      <c r="J23" s="123"/>
      <c r="K23" s="124"/>
      <c r="L23" s="36"/>
    </row>
    <row r="24" spans="1:27" s="17" customFormat="1" ht="25.5" customHeight="1" thickBot="1" x14ac:dyDescent="0.3">
      <c r="A24" s="36"/>
      <c r="B24" s="2" t="s">
        <v>6</v>
      </c>
      <c r="C24" s="125"/>
      <c r="D24" s="125"/>
      <c r="E24" s="125"/>
      <c r="F24" s="125"/>
      <c r="G24" s="125"/>
      <c r="H24" s="125"/>
      <c r="I24" s="125"/>
      <c r="J24" s="125"/>
      <c r="K24" s="126"/>
      <c r="L24" s="36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1:27" ht="24.75" customHeight="1" thickBot="1" x14ac:dyDescent="0.3">
      <c r="A25" s="36"/>
      <c r="B25" s="5" t="s">
        <v>188</v>
      </c>
      <c r="C25" s="113"/>
      <c r="D25" s="113"/>
      <c r="E25" s="113"/>
      <c r="F25" s="113"/>
      <c r="G25" s="113"/>
      <c r="H25" s="113"/>
      <c r="I25" s="113"/>
      <c r="J25" s="113"/>
      <c r="K25" s="114"/>
      <c r="L25" s="36"/>
    </row>
    <row r="26" spans="1:27" ht="15.75" thickBot="1" x14ac:dyDescent="0.3">
      <c r="A26" s="36"/>
      <c r="B26" s="53" t="s">
        <v>7</v>
      </c>
      <c r="C26" s="54"/>
      <c r="D26" s="54"/>
      <c r="E26" s="54"/>
      <c r="F26" s="54"/>
      <c r="G26" s="54"/>
      <c r="H26" s="54"/>
      <c r="I26" s="54"/>
      <c r="J26" s="54"/>
      <c r="K26" s="55"/>
      <c r="L26" s="36"/>
    </row>
    <row r="27" spans="1:27" ht="43.5" customHeight="1" thickBot="1" x14ac:dyDescent="0.3">
      <c r="A27" s="36"/>
      <c r="B27" s="24" t="s">
        <v>8</v>
      </c>
      <c r="C27" s="84"/>
      <c r="D27" s="85"/>
      <c r="E27" s="84"/>
      <c r="F27" s="85"/>
      <c r="G27" s="84"/>
      <c r="H27" s="85"/>
      <c r="I27" s="84"/>
      <c r="J27" s="88"/>
      <c r="K27" s="85"/>
      <c r="L27" s="36"/>
    </row>
    <row r="28" spans="1:27" ht="24" customHeight="1" thickBot="1" x14ac:dyDescent="0.3">
      <c r="A28" s="36"/>
      <c r="B28" s="24" t="s">
        <v>53</v>
      </c>
      <c r="C28" s="84"/>
      <c r="D28" s="85"/>
      <c r="E28" s="84"/>
      <c r="F28" s="85"/>
      <c r="G28" s="84"/>
      <c r="H28" s="85"/>
      <c r="I28" s="84"/>
      <c r="J28" s="88"/>
      <c r="K28" s="85"/>
      <c r="L28" s="36"/>
    </row>
    <row r="29" spans="1:27" ht="24" customHeight="1" thickBot="1" x14ac:dyDescent="0.3">
      <c r="A29" s="36"/>
      <c r="B29" s="24" t="s">
        <v>9</v>
      </c>
      <c r="C29" s="84"/>
      <c r="D29" s="85"/>
      <c r="E29" s="84"/>
      <c r="F29" s="85"/>
      <c r="G29" s="84"/>
      <c r="H29" s="85"/>
      <c r="I29" s="84"/>
      <c r="J29" s="88"/>
      <c r="K29" s="85"/>
      <c r="L29" s="36"/>
    </row>
    <row r="30" spans="1:27" ht="18.75" customHeight="1" thickBot="1" x14ac:dyDescent="0.3">
      <c r="A30" s="36"/>
      <c r="B30" s="24" t="s">
        <v>10</v>
      </c>
      <c r="C30" s="84"/>
      <c r="D30" s="85"/>
      <c r="E30" s="84"/>
      <c r="F30" s="85"/>
      <c r="G30" s="84"/>
      <c r="H30" s="85"/>
      <c r="I30" s="84"/>
      <c r="J30" s="88"/>
      <c r="K30" s="85"/>
      <c r="L30" s="36"/>
    </row>
    <row r="31" spans="1:27" ht="18.75" customHeight="1" thickBot="1" x14ac:dyDescent="0.3">
      <c r="A31" s="36"/>
      <c r="B31" s="24" t="s">
        <v>11</v>
      </c>
      <c r="C31" s="84"/>
      <c r="D31" s="85"/>
      <c r="E31" s="84"/>
      <c r="F31" s="85"/>
      <c r="G31" s="84"/>
      <c r="H31" s="85"/>
      <c r="I31" s="84"/>
      <c r="J31" s="88"/>
      <c r="K31" s="85"/>
      <c r="L31" s="36"/>
    </row>
    <row r="32" spans="1:27" ht="18.75" customHeight="1" thickBot="1" x14ac:dyDescent="0.3">
      <c r="A32" s="36"/>
      <c r="B32" s="25" t="s">
        <v>12</v>
      </c>
      <c r="C32" s="84"/>
      <c r="D32" s="85"/>
      <c r="E32" s="84"/>
      <c r="F32" s="85"/>
      <c r="G32" s="84"/>
      <c r="H32" s="85"/>
      <c r="I32" s="84"/>
      <c r="J32" s="88"/>
      <c r="K32" s="85"/>
      <c r="L32" s="36"/>
    </row>
    <row r="33" spans="1:27" ht="18.75" customHeight="1" thickBot="1" x14ac:dyDescent="0.3">
      <c r="A33" s="36"/>
      <c r="B33" s="25" t="s">
        <v>54</v>
      </c>
      <c r="C33" s="84"/>
      <c r="D33" s="85"/>
      <c r="E33" s="84"/>
      <c r="F33" s="85"/>
      <c r="G33" s="84"/>
      <c r="H33" s="85"/>
      <c r="I33" s="84"/>
      <c r="J33" s="88"/>
      <c r="K33" s="85"/>
      <c r="L33" s="36"/>
    </row>
    <row r="34" spans="1:27" ht="18.75" customHeight="1" thickBot="1" x14ac:dyDescent="0.3">
      <c r="A34" s="36"/>
      <c r="B34" s="25" t="s">
        <v>55</v>
      </c>
      <c r="C34" s="84"/>
      <c r="D34" s="85"/>
      <c r="E34" s="84"/>
      <c r="F34" s="85"/>
      <c r="G34" s="84"/>
      <c r="H34" s="85"/>
      <c r="I34" s="84"/>
      <c r="J34" s="88"/>
      <c r="K34" s="85"/>
      <c r="L34" s="36"/>
    </row>
    <row r="35" spans="1:27" ht="18.75" customHeight="1" thickBot="1" x14ac:dyDescent="0.3">
      <c r="A35" s="36"/>
      <c r="B35" s="25" t="s">
        <v>56</v>
      </c>
      <c r="C35" s="84"/>
      <c r="D35" s="85"/>
      <c r="E35" s="84"/>
      <c r="F35" s="85"/>
      <c r="G35" s="84"/>
      <c r="H35" s="85"/>
      <c r="I35" s="84"/>
      <c r="J35" s="88"/>
      <c r="K35" s="85"/>
      <c r="L35" s="36"/>
    </row>
    <row r="36" spans="1:27" ht="10.5" customHeight="1" thickBot="1" x14ac:dyDescent="0.3">
      <c r="A36" s="36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36"/>
    </row>
    <row r="37" spans="1:27" ht="15.75" customHeight="1" thickBot="1" x14ac:dyDescent="0.3">
      <c r="A37" s="36"/>
      <c r="B37" s="53" t="s">
        <v>27</v>
      </c>
      <c r="C37" s="54"/>
      <c r="D37" s="54"/>
      <c r="E37" s="54"/>
      <c r="F37" s="54"/>
      <c r="G37" s="54"/>
      <c r="H37" s="54"/>
      <c r="I37" s="54"/>
      <c r="J37" s="54"/>
      <c r="K37" s="55"/>
      <c r="L37" s="36"/>
      <c r="N37" s="118" t="s">
        <v>27</v>
      </c>
      <c r="O37" s="119"/>
      <c r="P37" s="119"/>
      <c r="Q37" s="119"/>
      <c r="R37" s="119"/>
      <c r="S37" s="119"/>
      <c r="T37" s="119"/>
      <c r="U37" s="119"/>
      <c r="V37" s="119"/>
      <c r="W37" s="120"/>
    </row>
    <row r="38" spans="1:27" s="17" customFormat="1" ht="17.25" customHeight="1" thickBot="1" x14ac:dyDescent="0.3">
      <c r="A38" s="36"/>
      <c r="B38" s="80"/>
      <c r="C38" s="81"/>
      <c r="D38" s="81"/>
      <c r="E38" s="81"/>
      <c r="F38" s="82"/>
      <c r="G38" s="82"/>
      <c r="H38" s="82"/>
      <c r="I38" s="82"/>
      <c r="J38" s="82"/>
      <c r="K38" s="83"/>
      <c r="L38" s="36"/>
      <c r="M38" s="23"/>
      <c r="N38" s="135" t="b">
        <v>0</v>
      </c>
      <c r="O38" s="135"/>
      <c r="P38" s="135"/>
      <c r="Q38" s="135"/>
      <c r="R38" s="135" t="b">
        <v>0</v>
      </c>
      <c r="S38" s="135"/>
      <c r="T38" s="135"/>
      <c r="U38" s="135"/>
      <c r="V38" s="135"/>
      <c r="W38" s="135"/>
      <c r="X38" s="23"/>
      <c r="Y38" s="23"/>
      <c r="Z38" s="23"/>
      <c r="AA38" s="23"/>
    </row>
    <row r="39" spans="1:27" s="17" customFormat="1" ht="17.25" customHeight="1" thickBot="1" x14ac:dyDescent="0.3">
      <c r="A39" s="36"/>
      <c r="B39" s="80"/>
      <c r="C39" s="81"/>
      <c r="D39" s="81"/>
      <c r="E39" s="81"/>
      <c r="F39" s="82"/>
      <c r="G39" s="82"/>
      <c r="H39" s="82"/>
      <c r="I39" s="82"/>
      <c r="J39" s="82"/>
      <c r="K39" s="83"/>
      <c r="L39" s="36"/>
      <c r="M39" s="23"/>
      <c r="N39" s="135" t="b">
        <v>0</v>
      </c>
      <c r="O39" s="135"/>
      <c r="P39" s="135"/>
      <c r="Q39" s="135"/>
      <c r="R39" s="135" t="b">
        <v>0</v>
      </c>
      <c r="S39" s="135"/>
      <c r="T39" s="135"/>
      <c r="U39" s="135"/>
      <c r="V39" s="135"/>
      <c r="W39" s="135"/>
      <c r="X39" s="23"/>
      <c r="Y39" s="23"/>
      <c r="Z39" s="23"/>
      <c r="AA39" s="23"/>
    </row>
    <row r="40" spans="1:27" s="17" customFormat="1" ht="17.25" customHeight="1" thickBot="1" x14ac:dyDescent="0.3">
      <c r="A40" s="36"/>
      <c r="B40" s="80"/>
      <c r="C40" s="81"/>
      <c r="D40" s="81"/>
      <c r="E40" s="81"/>
      <c r="F40" s="82"/>
      <c r="G40" s="82"/>
      <c r="H40" s="82"/>
      <c r="I40" s="82"/>
      <c r="J40" s="82"/>
      <c r="K40" s="83"/>
      <c r="L40" s="36"/>
      <c r="M40" s="23"/>
      <c r="N40" s="135" t="b">
        <v>0</v>
      </c>
      <c r="O40" s="135"/>
      <c r="P40" s="135"/>
      <c r="Q40" s="135"/>
      <c r="R40" s="135" t="b">
        <v>1</v>
      </c>
      <c r="S40" s="135"/>
      <c r="T40" s="135"/>
      <c r="U40" s="135"/>
      <c r="V40" s="135" t="b">
        <v>0</v>
      </c>
      <c r="W40" s="135"/>
      <c r="X40" s="23"/>
      <c r="Y40" s="23"/>
      <c r="Z40" s="23"/>
      <c r="AA40" s="23"/>
    </row>
    <row r="41" spans="1:27" s="17" customFormat="1" ht="17.25" customHeight="1" thickBot="1" x14ac:dyDescent="0.3">
      <c r="A41" s="36"/>
      <c r="B41" s="89"/>
      <c r="C41" s="90"/>
      <c r="D41" s="90"/>
      <c r="E41" s="90"/>
      <c r="F41" s="90"/>
      <c r="G41" s="90"/>
      <c r="H41" s="90"/>
      <c r="I41" s="90"/>
      <c r="J41" s="90"/>
      <c r="K41" s="129"/>
      <c r="L41" s="36"/>
      <c r="M41" s="23"/>
      <c r="N41" s="135" t="b">
        <v>0</v>
      </c>
      <c r="O41" s="135"/>
      <c r="P41" s="135"/>
      <c r="Q41" s="135"/>
      <c r="R41" s="135" t="b">
        <v>1</v>
      </c>
      <c r="S41" s="135"/>
      <c r="T41" s="135"/>
      <c r="U41" s="135"/>
      <c r="V41" s="135" t="b">
        <v>0</v>
      </c>
      <c r="W41" s="135"/>
      <c r="X41" s="23"/>
      <c r="Y41" s="23"/>
      <c r="Z41" s="23"/>
      <c r="AA41" s="23"/>
    </row>
    <row r="42" spans="1:27" s="17" customFormat="1" ht="17.25" customHeight="1" x14ac:dyDescent="0.25">
      <c r="A42" s="36"/>
      <c r="B42" s="138"/>
      <c r="C42" s="139"/>
      <c r="D42" s="139"/>
      <c r="E42" s="139"/>
      <c r="F42" s="139"/>
      <c r="G42" s="146"/>
      <c r="H42" s="146"/>
      <c r="I42" s="146"/>
      <c r="J42" s="146"/>
      <c r="K42" s="147"/>
      <c r="L42" s="36"/>
      <c r="M42" s="23"/>
      <c r="N42" s="133" t="b">
        <v>0</v>
      </c>
      <c r="O42" s="134"/>
      <c r="P42" s="133" t="b">
        <v>0</v>
      </c>
      <c r="Q42" s="153"/>
      <c r="R42" s="153" t="b">
        <v>0</v>
      </c>
      <c r="S42" s="134"/>
      <c r="T42" s="133" t="b">
        <v>0</v>
      </c>
      <c r="U42" s="153"/>
      <c r="V42" s="153"/>
      <c r="W42" s="134"/>
      <c r="X42" s="23"/>
      <c r="Y42" s="23"/>
      <c r="Z42" s="23"/>
      <c r="AA42" s="23"/>
    </row>
    <row r="43" spans="1:27" s="17" customFormat="1" ht="17.25" customHeight="1" x14ac:dyDescent="0.25">
      <c r="A43" s="36"/>
      <c r="B43" s="140"/>
      <c r="C43" s="141"/>
      <c r="D43" s="144"/>
      <c r="E43" s="144"/>
      <c r="F43" s="144"/>
      <c r="G43" s="148"/>
      <c r="H43" s="148"/>
      <c r="I43" s="148"/>
      <c r="J43" s="148"/>
      <c r="K43" s="149"/>
      <c r="L43" s="36"/>
      <c r="M43" s="23"/>
      <c r="N43" s="136" t="b">
        <v>0</v>
      </c>
      <c r="O43" s="137"/>
      <c r="P43" s="136" t="b">
        <v>0</v>
      </c>
      <c r="Q43" s="154"/>
      <c r="R43" s="154" t="b">
        <v>0</v>
      </c>
      <c r="S43" s="137"/>
      <c r="T43" s="133" t="b">
        <v>0</v>
      </c>
      <c r="U43" s="153"/>
      <c r="V43" s="153"/>
      <c r="W43" s="134"/>
      <c r="X43" s="23"/>
      <c r="Y43" s="23"/>
      <c r="Z43" s="23"/>
      <c r="AA43" s="23"/>
    </row>
    <row r="44" spans="1:27" s="17" customFormat="1" ht="17.25" customHeight="1" x14ac:dyDescent="0.25">
      <c r="A44" s="36"/>
      <c r="B44" s="140"/>
      <c r="C44" s="141"/>
      <c r="D44" s="144"/>
      <c r="E44" s="144"/>
      <c r="F44" s="144"/>
      <c r="G44" s="150"/>
      <c r="H44" s="150"/>
      <c r="I44" s="150"/>
      <c r="J44" s="150"/>
      <c r="K44" s="151"/>
      <c r="L44" s="36"/>
      <c r="M44" s="23"/>
      <c r="N44" s="136" t="b">
        <v>0</v>
      </c>
      <c r="O44" s="137"/>
      <c r="P44" s="136" t="b">
        <v>0</v>
      </c>
      <c r="Q44" s="154"/>
      <c r="R44" s="154" t="b">
        <v>0</v>
      </c>
      <c r="S44" s="137"/>
      <c r="T44" s="133" t="b">
        <v>0</v>
      </c>
      <c r="U44" s="153"/>
      <c r="V44" s="153"/>
      <c r="W44" s="134"/>
      <c r="X44" s="23"/>
      <c r="Y44" s="23"/>
      <c r="Z44" s="23"/>
      <c r="AA44" s="23"/>
    </row>
    <row r="45" spans="1:27" ht="17.25" customHeight="1" x14ac:dyDescent="0.25">
      <c r="A45" s="36"/>
      <c r="B45" s="142"/>
      <c r="C45" s="143"/>
      <c r="D45" s="145"/>
      <c r="E45" s="145"/>
      <c r="F45" s="145"/>
      <c r="G45" s="148"/>
      <c r="H45" s="148"/>
      <c r="I45" s="148"/>
      <c r="J45" s="148"/>
      <c r="K45" s="149"/>
      <c r="L45" s="36"/>
      <c r="N45" s="136" t="b">
        <v>0</v>
      </c>
      <c r="O45" s="137"/>
      <c r="P45" s="136" t="b">
        <v>0</v>
      </c>
      <c r="Q45" s="154"/>
      <c r="R45" s="154" t="b">
        <v>0</v>
      </c>
      <c r="S45" s="137"/>
      <c r="T45" s="133" t="b">
        <v>0</v>
      </c>
      <c r="U45" s="153"/>
      <c r="V45" s="153"/>
      <c r="W45" s="134"/>
    </row>
    <row r="46" spans="1:27" ht="17.25" customHeight="1" thickBot="1" x14ac:dyDescent="0.3">
      <c r="A46" s="36"/>
      <c r="B46" s="132"/>
      <c r="C46" s="94"/>
      <c r="D46" s="94"/>
      <c r="E46" s="94"/>
      <c r="F46" s="94"/>
      <c r="G46" s="155"/>
      <c r="H46" s="155"/>
      <c r="I46" s="155"/>
      <c r="J46" s="155"/>
      <c r="K46" s="156"/>
      <c r="L46" s="36"/>
      <c r="N46" s="136" t="b">
        <v>0</v>
      </c>
      <c r="O46" s="137"/>
      <c r="P46" s="136" t="b">
        <v>0</v>
      </c>
      <c r="Q46" s="154"/>
      <c r="R46" s="154" t="b">
        <v>0</v>
      </c>
      <c r="S46" s="137"/>
      <c r="T46" s="133" t="b">
        <v>0</v>
      </c>
      <c r="U46" s="153"/>
      <c r="V46" s="153"/>
      <c r="W46" s="134"/>
    </row>
    <row r="47" spans="1:27" ht="45.75" customHeight="1" thickBot="1" x14ac:dyDescent="0.3">
      <c r="A47" s="36"/>
      <c r="B47" s="7" t="s">
        <v>28</v>
      </c>
      <c r="C47" s="127"/>
      <c r="D47" s="127"/>
      <c r="E47" s="127"/>
      <c r="F47" s="127"/>
      <c r="G47" s="127"/>
      <c r="H47" s="127"/>
      <c r="I47" s="127"/>
      <c r="J47" s="127"/>
      <c r="K47" s="128"/>
      <c r="L47" s="36"/>
      <c r="N47" s="135" t="str">
        <f>IF(C47="","",TRUE)</f>
        <v/>
      </c>
      <c r="O47" s="135"/>
      <c r="P47" s="135"/>
      <c r="Q47" s="135"/>
      <c r="R47" s="135"/>
      <c r="S47" s="135"/>
      <c r="T47" s="135"/>
      <c r="U47" s="135"/>
      <c r="V47" s="135"/>
      <c r="W47" s="135"/>
    </row>
    <row r="48" spans="1:27" ht="3" customHeight="1" x14ac:dyDescent="0.25">
      <c r="A48" s="36"/>
      <c r="B48" s="130"/>
      <c r="C48" s="92"/>
      <c r="D48" s="92"/>
      <c r="E48" s="92"/>
      <c r="F48" s="92"/>
      <c r="G48" s="92"/>
      <c r="H48" s="92"/>
      <c r="I48" s="92"/>
      <c r="J48" s="92"/>
      <c r="K48" s="95"/>
      <c r="L48" s="36"/>
      <c r="N48" s="135" t="b">
        <v>0</v>
      </c>
      <c r="O48" s="135" t="b">
        <v>0</v>
      </c>
      <c r="P48" s="135"/>
      <c r="Q48" s="135" t="b">
        <v>0</v>
      </c>
      <c r="R48" s="135"/>
      <c r="S48" s="135" t="b">
        <v>0</v>
      </c>
      <c r="T48" s="135"/>
      <c r="U48" s="135" t="b">
        <v>0</v>
      </c>
      <c r="V48" s="135"/>
      <c r="W48" s="135"/>
    </row>
    <row r="49" spans="1:27" ht="17.25" customHeight="1" x14ac:dyDescent="0.25">
      <c r="A49" s="36"/>
      <c r="B49" s="131"/>
      <c r="C49" s="93"/>
      <c r="D49" s="93"/>
      <c r="E49" s="93"/>
      <c r="F49" s="93"/>
      <c r="G49" s="93"/>
      <c r="H49" s="93"/>
      <c r="I49" s="93"/>
      <c r="J49" s="93"/>
      <c r="K49" s="96"/>
      <c r="L49" s="36"/>
      <c r="N49" s="135"/>
      <c r="O49" s="135"/>
      <c r="P49" s="135"/>
      <c r="Q49" s="135"/>
      <c r="R49" s="135"/>
      <c r="S49" s="135"/>
      <c r="T49" s="135"/>
      <c r="U49" s="135"/>
      <c r="V49" s="135"/>
      <c r="W49" s="135"/>
    </row>
    <row r="50" spans="1:27" ht="3" customHeight="1" thickBot="1" x14ac:dyDescent="0.3">
      <c r="A50" s="36"/>
      <c r="B50" s="132"/>
      <c r="C50" s="94"/>
      <c r="D50" s="94"/>
      <c r="E50" s="94"/>
      <c r="F50" s="94"/>
      <c r="G50" s="94"/>
      <c r="H50" s="94"/>
      <c r="I50" s="94"/>
      <c r="J50" s="94"/>
      <c r="K50" s="97"/>
      <c r="L50" s="36"/>
      <c r="N50" s="135"/>
      <c r="O50" s="135"/>
      <c r="P50" s="135"/>
      <c r="Q50" s="135"/>
      <c r="R50" s="135"/>
      <c r="S50" s="135"/>
      <c r="T50" s="135"/>
      <c r="U50" s="135"/>
      <c r="V50" s="135"/>
      <c r="W50" s="135"/>
    </row>
    <row r="51" spans="1:27" ht="15.75" thickBot="1" x14ac:dyDescent="0.3">
      <c r="A51" s="36"/>
      <c r="B51" s="53" t="s">
        <v>13</v>
      </c>
      <c r="C51" s="54"/>
      <c r="D51" s="54"/>
      <c r="E51" s="54"/>
      <c r="F51" s="54"/>
      <c r="G51" s="54"/>
      <c r="H51" s="54"/>
      <c r="I51" s="54"/>
      <c r="J51" s="54"/>
      <c r="K51" s="55"/>
      <c r="L51" s="36"/>
      <c r="N51" s="53" t="s">
        <v>13</v>
      </c>
      <c r="O51" s="54"/>
      <c r="P51" s="54"/>
      <c r="Q51" s="54"/>
      <c r="R51" s="54"/>
      <c r="S51" s="54"/>
      <c r="T51" s="54"/>
      <c r="U51" s="54"/>
      <c r="V51" s="54"/>
      <c r="W51" s="55"/>
    </row>
    <row r="52" spans="1:27" ht="46.5" customHeight="1" x14ac:dyDescent="0.25">
      <c r="A52" s="36"/>
      <c r="B52" s="56"/>
      <c r="C52" s="57"/>
      <c r="D52" s="57"/>
      <c r="E52" s="57"/>
      <c r="F52" s="57"/>
      <c r="G52" s="57"/>
      <c r="H52" s="57"/>
      <c r="I52" s="57"/>
      <c r="J52" s="57"/>
      <c r="K52" s="58"/>
      <c r="L52" s="36"/>
      <c r="N52" s="135" t="str">
        <f>IF(B52="","",TRUE)</f>
        <v/>
      </c>
      <c r="O52" s="135"/>
      <c r="P52" s="135"/>
      <c r="Q52" s="135"/>
      <c r="R52" s="135"/>
      <c r="S52" s="135"/>
      <c r="T52" s="135"/>
      <c r="U52" s="135"/>
      <c r="V52" s="135"/>
      <c r="W52" s="135"/>
    </row>
    <row r="53" spans="1:27" ht="21.75" customHeight="1" thickBot="1" x14ac:dyDescent="0.3">
      <c r="A53" s="36"/>
      <c r="B53" s="68" t="s">
        <v>14</v>
      </c>
      <c r="C53" s="69"/>
      <c r="D53" s="69"/>
      <c r="E53" s="69"/>
      <c r="F53" s="69"/>
      <c r="G53" s="70" t="s">
        <v>15</v>
      </c>
      <c r="H53" s="70"/>
      <c r="I53" s="71"/>
      <c r="J53" s="71"/>
      <c r="K53" s="72"/>
      <c r="L53" s="36"/>
    </row>
    <row r="54" spans="1:27" ht="4.5" customHeight="1" thickBot="1" x14ac:dyDescent="0.3">
      <c r="A54" s="36"/>
      <c r="B54" s="73"/>
      <c r="C54" s="73"/>
      <c r="D54" s="73"/>
      <c r="E54" s="73"/>
      <c r="F54" s="73"/>
      <c r="G54" s="73"/>
      <c r="H54" s="73"/>
      <c r="I54" s="73"/>
      <c r="J54" s="73"/>
      <c r="K54" s="73"/>
      <c r="L54" s="36"/>
    </row>
    <row r="55" spans="1:27" s="17" customFormat="1" ht="13.5" customHeight="1" x14ac:dyDescent="0.25">
      <c r="A55" s="36"/>
      <c r="B55" s="74" t="s">
        <v>16</v>
      </c>
      <c r="C55" s="75"/>
      <c r="D55" s="75"/>
      <c r="E55" s="75"/>
      <c r="F55" s="75"/>
      <c r="G55" s="75"/>
      <c r="H55" s="75"/>
      <c r="I55" s="75"/>
      <c r="J55" s="75"/>
      <c r="K55" s="76"/>
      <c r="L55" s="36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</row>
    <row r="56" spans="1:27" ht="20.25" customHeight="1" x14ac:dyDescent="0.25">
      <c r="A56" s="36"/>
      <c r="B56" s="18" t="s">
        <v>17</v>
      </c>
      <c r="C56" s="77"/>
      <c r="D56" s="77"/>
      <c r="E56" s="77"/>
      <c r="F56" s="77"/>
      <c r="G56" s="78"/>
      <c r="H56" s="78"/>
      <c r="I56" s="77"/>
      <c r="J56" s="77"/>
      <c r="K56" s="79"/>
      <c r="L56" s="36"/>
    </row>
    <row r="57" spans="1:27" ht="12" customHeight="1" x14ac:dyDescent="0.25">
      <c r="A57" s="36"/>
      <c r="B57" s="60" t="s">
        <v>29</v>
      </c>
      <c r="C57" s="61"/>
      <c r="D57" s="61"/>
      <c r="E57" s="61"/>
      <c r="F57" s="61"/>
      <c r="G57" s="61"/>
      <c r="H57" s="61"/>
      <c r="I57" s="61"/>
      <c r="J57" s="61"/>
      <c r="K57" s="62"/>
      <c r="L57" s="36"/>
    </row>
    <row r="58" spans="1:27" x14ac:dyDescent="0.25">
      <c r="A58" s="36"/>
      <c r="B58" s="63"/>
      <c r="C58" s="64"/>
      <c r="D58" s="64"/>
      <c r="E58" s="64"/>
      <c r="F58" s="64"/>
      <c r="G58" s="64"/>
      <c r="H58" s="64"/>
      <c r="I58" s="64"/>
      <c r="J58" s="64"/>
      <c r="K58" s="65"/>
      <c r="L58" s="36"/>
    </row>
    <row r="59" spans="1:27" ht="24.75" customHeight="1" x14ac:dyDescent="0.25">
      <c r="A59" s="36"/>
      <c r="B59" s="63"/>
      <c r="C59" s="64"/>
      <c r="D59" s="64"/>
      <c r="E59" s="64"/>
      <c r="F59" s="64"/>
      <c r="G59" s="64"/>
      <c r="H59" s="64"/>
      <c r="I59" s="64"/>
      <c r="J59" s="64"/>
      <c r="K59" s="65"/>
      <c r="L59" s="36"/>
    </row>
    <row r="60" spans="1:27" ht="18" customHeight="1" thickBot="1" x14ac:dyDescent="0.3">
      <c r="A60" s="36"/>
      <c r="B60" s="19" t="s">
        <v>18</v>
      </c>
      <c r="C60" s="20" t="s">
        <v>19</v>
      </c>
      <c r="D60" s="66"/>
      <c r="E60" s="66"/>
      <c r="F60" s="66"/>
      <c r="G60" s="20" t="s">
        <v>20</v>
      </c>
      <c r="H60" s="66"/>
      <c r="I60" s="66"/>
      <c r="J60" s="66"/>
      <c r="K60" s="67"/>
      <c r="L60" s="36"/>
    </row>
    <row r="61" spans="1:27" ht="1.5" customHeight="1" x14ac:dyDescent="0.25">
      <c r="A61" s="36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36"/>
    </row>
    <row r="62" spans="1:27" ht="12" customHeight="1" x14ac:dyDescent="0.25">
      <c r="A62" s="36"/>
      <c r="B62" s="121" t="s">
        <v>21</v>
      </c>
      <c r="C62" s="121"/>
      <c r="D62" s="121"/>
      <c r="E62" s="121"/>
      <c r="F62" s="121"/>
      <c r="G62" s="121"/>
      <c r="H62" s="121"/>
      <c r="I62" s="121"/>
      <c r="J62" s="121"/>
      <c r="K62" s="121"/>
      <c r="L62" s="36"/>
    </row>
    <row r="63" spans="1:27" s="17" customFormat="1" ht="9.75" customHeight="1" x14ac:dyDescent="0.25">
      <c r="A63" s="36"/>
      <c r="B63" s="122" t="s">
        <v>57</v>
      </c>
      <c r="C63" s="122"/>
      <c r="D63" s="122"/>
      <c r="E63" s="122"/>
      <c r="F63" s="122"/>
      <c r="G63" s="122"/>
      <c r="H63" s="122"/>
      <c r="I63" s="122"/>
      <c r="J63" s="122"/>
      <c r="K63" s="122"/>
      <c r="L63" s="36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1:27" s="17" customFormat="1" ht="9.75" customHeight="1" x14ac:dyDescent="0.25">
      <c r="A64" s="36"/>
      <c r="B64" s="122" t="s">
        <v>22</v>
      </c>
      <c r="C64" s="122"/>
      <c r="D64" s="122"/>
      <c r="E64" s="122"/>
      <c r="F64" s="122"/>
      <c r="G64" s="122"/>
      <c r="H64" s="122"/>
      <c r="I64" s="122"/>
      <c r="J64" s="122"/>
      <c r="K64" s="122"/>
      <c r="L64" s="36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</row>
    <row r="65" spans="1:27" s="17" customFormat="1" ht="9.75" customHeight="1" x14ac:dyDescent="0.25">
      <c r="A65" s="36"/>
      <c r="B65" s="122" t="s">
        <v>23</v>
      </c>
      <c r="C65" s="122"/>
      <c r="D65" s="122"/>
      <c r="E65" s="122"/>
      <c r="F65" s="122"/>
      <c r="G65" s="122"/>
      <c r="H65" s="122"/>
      <c r="I65" s="122"/>
      <c r="J65" s="122"/>
      <c r="K65" s="122"/>
      <c r="L65" s="36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</row>
    <row r="66" spans="1:27" s="17" customFormat="1" ht="19.5" customHeight="1" x14ac:dyDescent="0.25">
      <c r="A66" s="36"/>
      <c r="B66" s="152" t="s">
        <v>194</v>
      </c>
      <c r="C66" s="152"/>
      <c r="D66" s="152"/>
      <c r="E66" s="152"/>
      <c r="F66" s="152"/>
      <c r="G66" s="152"/>
      <c r="H66" s="152"/>
      <c r="I66" s="152"/>
      <c r="J66" s="152"/>
      <c r="K66" s="152"/>
      <c r="L66" s="36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</row>
    <row r="67" spans="1:27" s="17" customFormat="1" ht="9.75" customHeight="1" x14ac:dyDescent="0.25">
      <c r="A67" s="36"/>
      <c r="B67" s="26" t="s">
        <v>193</v>
      </c>
      <c r="C67" s="8"/>
      <c r="D67" s="8"/>
      <c r="E67" s="8"/>
      <c r="F67" s="8"/>
      <c r="G67" s="8"/>
      <c r="H67" s="8"/>
      <c r="I67" s="8"/>
      <c r="J67" s="8"/>
      <c r="K67" s="8"/>
      <c r="L67" s="36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</row>
    <row r="68" spans="1:27" ht="3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</row>
  </sheetData>
  <sheetProtection algorithmName="SHA-512" hashValue="PFaONCMrF5JU4RTIyZcGgF4Sb2tWn77iirVz0HqP5oKWbAfRWQU2LqNstmOE1lTEIiNylnXas2502aL302gjHg==" saltValue="/+gXAcnivL/SbhoZJYstnw==" spinCount="100000" sheet="1" objects="1" scenarios="1"/>
  <mergeCells count="148">
    <mergeCell ref="B66:K66"/>
    <mergeCell ref="R38:W38"/>
    <mergeCell ref="R39:W39"/>
    <mergeCell ref="R40:W40"/>
    <mergeCell ref="R41:W41"/>
    <mergeCell ref="P42:S42"/>
    <mergeCell ref="P43:S43"/>
    <mergeCell ref="P44:S44"/>
    <mergeCell ref="P45:S45"/>
    <mergeCell ref="P46:S46"/>
    <mergeCell ref="N38:Q38"/>
    <mergeCell ref="N39:Q39"/>
    <mergeCell ref="N40:Q40"/>
    <mergeCell ref="N41:Q41"/>
    <mergeCell ref="N48:N50"/>
    <mergeCell ref="O48:P50"/>
    <mergeCell ref="G46:K46"/>
    <mergeCell ref="N52:W52"/>
    <mergeCell ref="N51:W51"/>
    <mergeCell ref="T42:W42"/>
    <mergeCell ref="T43:W43"/>
    <mergeCell ref="T44:W44"/>
    <mergeCell ref="T45:W45"/>
    <mergeCell ref="T46:W46"/>
    <mergeCell ref="Q48:R50"/>
    <mergeCell ref="S48:T50"/>
    <mergeCell ref="U48:W50"/>
    <mergeCell ref="N43:O43"/>
    <mergeCell ref="N44:O44"/>
    <mergeCell ref="N45:O45"/>
    <mergeCell ref="N46:O46"/>
    <mergeCell ref="B42:C42"/>
    <mergeCell ref="D42:F42"/>
    <mergeCell ref="B43:C43"/>
    <mergeCell ref="B44:C44"/>
    <mergeCell ref="B45:C45"/>
    <mergeCell ref="B46:C46"/>
    <mergeCell ref="D43:F43"/>
    <mergeCell ref="D44:F44"/>
    <mergeCell ref="D45:F45"/>
    <mergeCell ref="D46:F46"/>
    <mergeCell ref="G42:K42"/>
    <mergeCell ref="G43:K43"/>
    <mergeCell ref="G44:K44"/>
    <mergeCell ref="G45:K45"/>
    <mergeCell ref="N47:W47"/>
    <mergeCell ref="N37:W37"/>
    <mergeCell ref="B62:K62"/>
    <mergeCell ref="B63:K63"/>
    <mergeCell ref="B64:K64"/>
    <mergeCell ref="B65:K65"/>
    <mergeCell ref="C23:K24"/>
    <mergeCell ref="C47:K47"/>
    <mergeCell ref="F41:K41"/>
    <mergeCell ref="E33:F33"/>
    <mergeCell ref="C33:D33"/>
    <mergeCell ref="G33:H33"/>
    <mergeCell ref="B38:E38"/>
    <mergeCell ref="F38:K38"/>
    <mergeCell ref="B26:K26"/>
    <mergeCell ref="C27:D27"/>
    <mergeCell ref="E27:F27"/>
    <mergeCell ref="G27:H27"/>
    <mergeCell ref="B48:B50"/>
    <mergeCell ref="N42:O42"/>
    <mergeCell ref="C30:D30"/>
    <mergeCell ref="E30:F30"/>
    <mergeCell ref="G30:H30"/>
    <mergeCell ref="I30:K30"/>
    <mergeCell ref="C29:D29"/>
    <mergeCell ref="E29:F29"/>
    <mergeCell ref="G29:H29"/>
    <mergeCell ref="I29:K29"/>
    <mergeCell ref="E48:F50"/>
    <mergeCell ref="C48:D50"/>
    <mergeCell ref="I48:K50"/>
    <mergeCell ref="G48:H50"/>
    <mergeCell ref="B14:K14"/>
    <mergeCell ref="B15:K15"/>
    <mergeCell ref="B16:K16"/>
    <mergeCell ref="B17:K17"/>
    <mergeCell ref="C28:D28"/>
    <mergeCell ref="E28:F28"/>
    <mergeCell ref="G28:H28"/>
    <mergeCell ref="I28:K28"/>
    <mergeCell ref="I18:K18"/>
    <mergeCell ref="I19:K19"/>
    <mergeCell ref="B18:H19"/>
    <mergeCell ref="I27:K27"/>
    <mergeCell ref="B20:K20"/>
    <mergeCell ref="B22:K22"/>
    <mergeCell ref="C25:K25"/>
    <mergeCell ref="B21:K21"/>
    <mergeCell ref="I34:K34"/>
    <mergeCell ref="C31:D31"/>
    <mergeCell ref="E31:F31"/>
    <mergeCell ref="G31:H31"/>
    <mergeCell ref="I31:K31"/>
    <mergeCell ref="B41:E41"/>
    <mergeCell ref="C35:D35"/>
    <mergeCell ref="E35:F35"/>
    <mergeCell ref="G35:H35"/>
    <mergeCell ref="I35:K35"/>
    <mergeCell ref="B36:K36"/>
    <mergeCell ref="B37:K37"/>
    <mergeCell ref="F39:K39"/>
    <mergeCell ref="C34:D34"/>
    <mergeCell ref="E34:F34"/>
    <mergeCell ref="I33:K33"/>
    <mergeCell ref="B39:E39"/>
    <mergeCell ref="C32:D32"/>
    <mergeCell ref="E32:F32"/>
    <mergeCell ref="G32:H32"/>
    <mergeCell ref="I32:K32"/>
    <mergeCell ref="B51:K51"/>
    <mergeCell ref="B52:K52"/>
    <mergeCell ref="B61:K61"/>
    <mergeCell ref="B3:K3"/>
    <mergeCell ref="B68:K68"/>
    <mergeCell ref="A3:A68"/>
    <mergeCell ref="L3:L68"/>
    <mergeCell ref="B57:K57"/>
    <mergeCell ref="B58:K59"/>
    <mergeCell ref="D60:F60"/>
    <mergeCell ref="H60:K60"/>
    <mergeCell ref="B53:F53"/>
    <mergeCell ref="G53:H53"/>
    <mergeCell ref="I53:K53"/>
    <mergeCell ref="B54:K54"/>
    <mergeCell ref="B55:K55"/>
    <mergeCell ref="C56:D56"/>
    <mergeCell ref="E56:F56"/>
    <mergeCell ref="G56:H56"/>
    <mergeCell ref="I56:K56"/>
    <mergeCell ref="B40:E40"/>
    <mergeCell ref="F40:K40"/>
    <mergeCell ref="G34:H34"/>
    <mergeCell ref="I10:K11"/>
    <mergeCell ref="I12:K13"/>
    <mergeCell ref="C10:D11"/>
    <mergeCell ref="D4:K9"/>
    <mergeCell ref="B4:C8"/>
    <mergeCell ref="B9:C9"/>
    <mergeCell ref="H10:H11"/>
    <mergeCell ref="H12:H13"/>
    <mergeCell ref="C12:D13"/>
    <mergeCell ref="E10:F11"/>
    <mergeCell ref="E12:F13"/>
  </mergeCells>
  <conditionalFormatting sqref="B38:E38">
    <cfRule type="expression" dxfId="34" priority="42">
      <formula>$N$38</formula>
    </cfRule>
  </conditionalFormatting>
  <conditionalFormatting sqref="B39:E39">
    <cfRule type="expression" dxfId="33" priority="41">
      <formula>$N$39</formula>
    </cfRule>
  </conditionalFormatting>
  <conditionalFormatting sqref="B40:E40">
    <cfRule type="expression" dxfId="32" priority="40">
      <formula>$N$40</formula>
    </cfRule>
  </conditionalFormatting>
  <conditionalFormatting sqref="B41:E41">
    <cfRule type="expression" dxfId="31" priority="39">
      <formula>$N$41</formula>
    </cfRule>
  </conditionalFormatting>
  <conditionalFormatting sqref="D42">
    <cfRule type="expression" dxfId="30" priority="38">
      <formula>$P$42</formula>
    </cfRule>
  </conditionalFormatting>
  <conditionalFormatting sqref="B44">
    <cfRule type="expression" dxfId="29" priority="36">
      <formula>$N$44</formula>
    </cfRule>
  </conditionalFormatting>
  <conditionalFormatting sqref="B45">
    <cfRule type="expression" dxfId="28" priority="35">
      <formula>$N$45</formula>
    </cfRule>
  </conditionalFormatting>
  <conditionalFormatting sqref="B46">
    <cfRule type="expression" dxfId="27" priority="34">
      <formula>$N$46</formula>
    </cfRule>
  </conditionalFormatting>
  <conditionalFormatting sqref="G42">
    <cfRule type="expression" dxfId="26" priority="28">
      <formula>$R$42</formula>
    </cfRule>
    <cfRule type="expression" priority="29">
      <formula>$R$42</formula>
    </cfRule>
  </conditionalFormatting>
  <conditionalFormatting sqref="G43">
    <cfRule type="expression" dxfId="25" priority="27">
      <formula>$R$43</formula>
    </cfRule>
  </conditionalFormatting>
  <conditionalFormatting sqref="G44">
    <cfRule type="expression" dxfId="24" priority="26">
      <formula>$R$44</formula>
    </cfRule>
  </conditionalFormatting>
  <conditionalFormatting sqref="G45">
    <cfRule type="expression" dxfId="23" priority="25">
      <formula>$R$45</formula>
    </cfRule>
  </conditionalFormatting>
  <conditionalFormatting sqref="G46">
    <cfRule type="expression" dxfId="22" priority="24">
      <formula>$R$46</formula>
    </cfRule>
  </conditionalFormatting>
  <conditionalFormatting sqref="B48:B50">
    <cfRule type="expression" dxfId="21" priority="18">
      <formula>$N$48</formula>
    </cfRule>
  </conditionalFormatting>
  <conditionalFormatting sqref="C48:D50">
    <cfRule type="expression" dxfId="20" priority="17">
      <formula>$O$48</formula>
    </cfRule>
  </conditionalFormatting>
  <conditionalFormatting sqref="C47:K47">
    <cfRule type="expression" dxfId="19" priority="16">
      <formula>$N$47</formula>
    </cfRule>
  </conditionalFormatting>
  <conditionalFormatting sqref="E48:F50">
    <cfRule type="expression" dxfId="18" priority="15">
      <formula>$Q$48</formula>
    </cfRule>
  </conditionalFormatting>
  <conditionalFormatting sqref="G48:H50">
    <cfRule type="expression" dxfId="17" priority="14">
      <formula>$S$48</formula>
    </cfRule>
  </conditionalFormatting>
  <conditionalFormatting sqref="I48:K50">
    <cfRule type="expression" dxfId="16" priority="13">
      <formula>$U$48</formula>
    </cfRule>
  </conditionalFormatting>
  <conditionalFormatting sqref="F40:K40">
    <cfRule type="expression" dxfId="15" priority="45">
      <formula>$V$40</formula>
    </cfRule>
  </conditionalFormatting>
  <conditionalFormatting sqref="F41:K41">
    <cfRule type="expression" dxfId="14" priority="46">
      <formula>$V$41</formula>
    </cfRule>
  </conditionalFormatting>
  <conditionalFormatting sqref="F38:K38">
    <cfRule type="expression" dxfId="13" priority="49">
      <formula>$R$38</formula>
    </cfRule>
  </conditionalFormatting>
  <conditionalFormatting sqref="F39:K39">
    <cfRule type="expression" dxfId="12" priority="50">
      <formula>$R$39</formula>
    </cfRule>
  </conditionalFormatting>
  <conditionalFormatting sqref="D43:F43">
    <cfRule type="expression" dxfId="11" priority="12">
      <formula>$P$43</formula>
    </cfRule>
  </conditionalFormatting>
  <conditionalFormatting sqref="D44:F44">
    <cfRule type="expression" dxfId="10" priority="11">
      <formula>$P$44</formula>
    </cfRule>
  </conditionalFormatting>
  <conditionalFormatting sqref="D45:F45">
    <cfRule type="expression" dxfId="9" priority="10">
      <formula>$P$45</formula>
    </cfRule>
  </conditionalFormatting>
  <conditionalFormatting sqref="D46:F46">
    <cfRule type="expression" dxfId="8" priority="9">
      <formula>$P$46</formula>
    </cfRule>
  </conditionalFormatting>
  <conditionalFormatting sqref="B52:K52">
    <cfRule type="expression" dxfId="7" priority="8">
      <formula>$N$52</formula>
    </cfRule>
  </conditionalFormatting>
  <conditionalFormatting sqref="G42:K42">
    <cfRule type="expression" dxfId="6" priority="7">
      <formula>$T$42</formula>
    </cfRule>
  </conditionalFormatting>
  <conditionalFormatting sqref="G43:K43">
    <cfRule type="expression" dxfId="5" priority="6">
      <formula>$T$43</formula>
    </cfRule>
  </conditionalFormatting>
  <conditionalFormatting sqref="G44:K44">
    <cfRule type="expression" dxfId="4" priority="5">
      <formula>$T$44</formula>
    </cfRule>
  </conditionalFormatting>
  <conditionalFormatting sqref="G45:K45">
    <cfRule type="expression" dxfId="3" priority="4">
      <formula>$T$45</formula>
    </cfRule>
  </conditionalFormatting>
  <conditionalFormatting sqref="G46:K46">
    <cfRule type="expression" dxfId="2" priority="3">
      <formula>$T$46</formula>
    </cfRule>
  </conditionalFormatting>
  <conditionalFormatting sqref="B42:C42">
    <cfRule type="expression" dxfId="1" priority="2">
      <formula>$N$42</formula>
    </cfRule>
  </conditionalFormatting>
  <conditionalFormatting sqref="B43:C43">
    <cfRule type="expression" dxfId="0" priority="1">
      <formula>$N$43</formula>
    </cfRule>
  </conditionalFormatting>
  <hyperlinks>
    <hyperlink ref="B13" r:id="rId1" display="http://www.centrolab.es/" xr:uid="{00000000-0004-0000-0000-000000000000}"/>
  </hyperlinks>
  <pageMargins left="0.43307086614173229" right="0.23622047244094491" top="0.23622047244094491" bottom="0.15748031496062992" header="0.15748031496062992" footer="0.15748031496062992"/>
  <pageSetup paperSize="9" scale="79" orientation="portrait" r:id="rId2"/>
  <headerFooter>
    <oddFooter>&amp;R&amp;8MC0406_02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37</xdr:row>
                    <xdr:rowOff>209550</xdr:rowOff>
                  </from>
                  <to>
                    <xdr:col>10</xdr:col>
                    <xdr:colOff>723900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0</xdr:rowOff>
                  </from>
                  <to>
                    <xdr:col>4</xdr:col>
                    <xdr:colOff>581025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36</xdr:row>
                    <xdr:rowOff>180975</xdr:rowOff>
                  </from>
                  <to>
                    <xdr:col>10</xdr:col>
                    <xdr:colOff>742950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28575</xdr:colOff>
                    <xdr:row>47</xdr:row>
                    <xdr:rowOff>38100</xdr:rowOff>
                  </from>
                  <to>
                    <xdr:col>10</xdr:col>
                    <xdr:colOff>733425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209550</xdr:rowOff>
                  </from>
                  <to>
                    <xdr:col>4</xdr:col>
                    <xdr:colOff>752475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0</xdr:rowOff>
                  </from>
                  <to>
                    <xdr:col>2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209550</xdr:rowOff>
                  </from>
                  <to>
                    <xdr:col>3</xdr:col>
                    <xdr:colOff>742950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6</xdr:col>
                    <xdr:colOff>28575</xdr:colOff>
                    <xdr:row>47</xdr:row>
                    <xdr:rowOff>38100</xdr:rowOff>
                  </from>
                  <to>
                    <xdr:col>7</xdr:col>
                    <xdr:colOff>742950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3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0</xdr:rowOff>
                  </from>
                  <to>
                    <xdr:col>4</xdr:col>
                    <xdr:colOff>676275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209550</xdr:rowOff>
                  </from>
                  <to>
                    <xdr:col>2</xdr:col>
                    <xdr:colOff>628650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4</xdr:col>
                    <xdr:colOff>28575</xdr:colOff>
                    <xdr:row>47</xdr:row>
                    <xdr:rowOff>209550</xdr:rowOff>
                  </from>
                  <to>
                    <xdr:col>5</xdr:col>
                    <xdr:colOff>742950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>
                  <from>
                    <xdr:col>5</xdr:col>
                    <xdr:colOff>28575</xdr:colOff>
                    <xdr:row>39</xdr:row>
                    <xdr:rowOff>0</xdr:rowOff>
                  </from>
                  <to>
                    <xdr:col>10</xdr:col>
                    <xdr:colOff>695325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9525</xdr:rowOff>
                  </from>
                  <to>
                    <xdr:col>4</xdr:col>
                    <xdr:colOff>266700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0</xdr:rowOff>
                  </from>
                  <to>
                    <xdr:col>10</xdr:col>
                    <xdr:colOff>733425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9" name="Check Box 38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9525</xdr:rowOff>
                  </from>
                  <to>
                    <xdr:col>1</xdr:col>
                    <xdr:colOff>1666875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0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9525</xdr:rowOff>
                  </from>
                  <to>
                    <xdr:col>2</xdr:col>
                    <xdr:colOff>266700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Check Box 40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0</xdr:rowOff>
                  </from>
                  <to>
                    <xdr:col>2</xdr:col>
                    <xdr:colOff>371475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2" name="Check Box 41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9525</xdr:rowOff>
                  </from>
                  <to>
                    <xdr:col>2</xdr:col>
                    <xdr:colOff>371475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3" name="Check Box 42">
              <controlPr defaultSize="0" autoFill="0" autoLine="0" autoPict="0">
                <anchor moveWithCells="1">
                  <from>
                    <xdr:col>3</xdr:col>
                    <xdr:colOff>28575</xdr:colOff>
                    <xdr:row>41</xdr:row>
                    <xdr:rowOff>9525</xdr:rowOff>
                  </from>
                  <to>
                    <xdr:col>5</xdr:col>
                    <xdr:colOff>495300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4" name="Check Box 43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9525</xdr:rowOff>
                  </from>
                  <to>
                    <xdr:col>5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3</xdr:col>
                    <xdr:colOff>38100</xdr:colOff>
                    <xdr:row>43</xdr:row>
                    <xdr:rowOff>0</xdr:rowOff>
                  </from>
                  <to>
                    <xdr:col>5</xdr:col>
                    <xdr:colOff>552450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6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0</xdr:rowOff>
                  </from>
                  <to>
                    <xdr:col>5</xdr:col>
                    <xdr:colOff>323850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7" name="Check Box 50">
              <controlPr defaultSize="0" autoFill="0" autoLine="0" autoPict="0">
                <anchor moveWithCells="1">
                  <from>
                    <xdr:col>6</xdr:col>
                    <xdr:colOff>28575</xdr:colOff>
                    <xdr:row>45</xdr:row>
                    <xdr:rowOff>9525</xdr:rowOff>
                  </from>
                  <to>
                    <xdr:col>8</xdr:col>
                    <xdr:colOff>723900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8" name="Check Box 51">
              <controlPr defaultSize="0" autoFill="0" autoLine="0" autoPict="0">
                <anchor moveWithCells="1">
                  <from>
                    <xdr:col>3</xdr:col>
                    <xdr:colOff>38100</xdr:colOff>
                    <xdr:row>44</xdr:row>
                    <xdr:rowOff>9525</xdr:rowOff>
                  </from>
                  <to>
                    <xdr:col>5</xdr:col>
                    <xdr:colOff>428625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6</xdr:col>
                    <xdr:colOff>19050</xdr:colOff>
                    <xdr:row>41</xdr:row>
                    <xdr:rowOff>9525</xdr:rowOff>
                  </from>
                  <to>
                    <xdr:col>10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0" name="Check Box 57">
              <controlPr defaultSize="0" autoFill="0" autoLine="0" autoPict="0">
                <anchor moveWithCells="1">
                  <from>
                    <xdr:col>6</xdr:col>
                    <xdr:colOff>28575</xdr:colOff>
                    <xdr:row>42</xdr:row>
                    <xdr:rowOff>9525</xdr:rowOff>
                  </from>
                  <to>
                    <xdr:col>8</xdr:col>
                    <xdr:colOff>523875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1" name="Check Box 58">
              <controlPr defaultSize="0" autoFill="0" autoLine="0" autoPict="0">
                <anchor moveWithCells="1">
                  <from>
                    <xdr:col>6</xdr:col>
                    <xdr:colOff>28575</xdr:colOff>
                    <xdr:row>43</xdr:row>
                    <xdr:rowOff>0</xdr:rowOff>
                  </from>
                  <to>
                    <xdr:col>10</xdr:col>
                    <xdr:colOff>304800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2" name="Check Box 59">
              <controlPr defaultSize="0" autoFill="0" autoLine="0" autoPict="0">
                <anchor moveWithCells="1">
                  <from>
                    <xdr:col>6</xdr:col>
                    <xdr:colOff>28575</xdr:colOff>
                    <xdr:row>44</xdr:row>
                    <xdr:rowOff>0</xdr:rowOff>
                  </from>
                  <to>
                    <xdr:col>10</xdr:col>
                    <xdr:colOff>304800</xdr:colOff>
                    <xdr:row>45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topLeftCell="A10" workbookViewId="0">
      <selection activeCell="E30" sqref="E30"/>
    </sheetView>
  </sheetViews>
  <sheetFormatPr baseColWidth="10" defaultRowHeight="15" x14ac:dyDescent="0.25"/>
  <cols>
    <col min="1" max="1" width="14" customWidth="1"/>
    <col min="3" max="3" width="16.140625" customWidth="1"/>
    <col min="10" max="10" width="66.42578125" customWidth="1"/>
  </cols>
  <sheetData>
    <row r="1" spans="1:11" ht="16.5" customHeight="1" x14ac:dyDescent="0.25"/>
    <row r="2" spans="1:11" ht="16.5" customHeight="1" x14ac:dyDescent="0.25">
      <c r="A2" s="9" t="s">
        <v>31</v>
      </c>
      <c r="C2" s="9"/>
      <c r="J2" s="10" t="s">
        <v>42</v>
      </c>
    </row>
    <row r="3" spans="1:11" ht="16.5" customHeight="1" x14ac:dyDescent="0.25">
      <c r="A3" s="4" t="b">
        <v>1</v>
      </c>
      <c r="B3" t="str">
        <f>IF(A3=TRUE,"CERTIFICADO LIBRE VENTA","")</f>
        <v>CERTIFICADO LIBRE VENTA</v>
      </c>
      <c r="K3" t="s">
        <v>183</v>
      </c>
    </row>
    <row r="4" spans="1:11" ht="16.5" customHeight="1" x14ac:dyDescent="0.25">
      <c r="A4" s="4" t="b">
        <v>1</v>
      </c>
      <c r="B4" t="str">
        <f>IF(A4=TRUE,"CERTIFICADO DE TIPICIDAD","")</f>
        <v>CERTIFICADO DE TIPICIDAD</v>
      </c>
    </row>
    <row r="5" spans="1:11" ht="16.5" customHeight="1" x14ac:dyDescent="0.25">
      <c r="A5" s="4" t="b">
        <v>1</v>
      </c>
      <c r="B5" t="str">
        <f>IF(A5=TRUE,"INFORME EN INGLÉS","")</f>
        <v>INFORME EN INGLÉS</v>
      </c>
      <c r="J5" t="s">
        <v>58</v>
      </c>
      <c r="K5" t="s">
        <v>59</v>
      </c>
    </row>
    <row r="6" spans="1:11" ht="16.5" customHeight="1" x14ac:dyDescent="0.25">
      <c r="A6" s="4" t="b">
        <v>1</v>
      </c>
      <c r="B6" t="str">
        <f>IF(A6=TRUE,"INFORME EN FRANCÉS","")</f>
        <v>INFORME EN FRANCÉS</v>
      </c>
      <c r="J6" t="s">
        <v>60</v>
      </c>
      <c r="K6" t="s">
        <v>43</v>
      </c>
    </row>
    <row r="7" spans="1:11" ht="16.5" customHeight="1" x14ac:dyDescent="0.25">
      <c r="A7" s="4" t="b">
        <v>1</v>
      </c>
      <c r="B7" t="str">
        <f>IF(A7=TRUE,"APOSTILLAMIENTO","")</f>
        <v>APOSTILLAMIENTO</v>
      </c>
      <c r="J7" t="s">
        <v>61</v>
      </c>
      <c r="K7" t="s">
        <v>62</v>
      </c>
    </row>
    <row r="8" spans="1:11" ht="16.5" customHeight="1" x14ac:dyDescent="0.25">
      <c r="A8" s="6"/>
      <c r="J8" t="s">
        <v>63</v>
      </c>
      <c r="K8" t="s">
        <v>64</v>
      </c>
    </row>
    <row r="9" spans="1:11" ht="16.5" customHeight="1" x14ac:dyDescent="0.25">
      <c r="A9" s="6"/>
      <c r="J9" t="s">
        <v>65</v>
      </c>
      <c r="K9" t="s">
        <v>66</v>
      </c>
    </row>
    <row r="10" spans="1:11" ht="16.5" customHeight="1" x14ac:dyDescent="0.25">
      <c r="A10" s="6"/>
      <c r="J10" t="s">
        <v>67</v>
      </c>
      <c r="K10" t="s">
        <v>184</v>
      </c>
    </row>
    <row r="11" spans="1:11" ht="16.5" customHeight="1" x14ac:dyDescent="0.25">
      <c r="A11" s="4" t="b">
        <v>0</v>
      </c>
      <c r="B11" s="11" t="str">
        <f>IF(A11=TRUE,"PACK EXPORTACIÓN GENERAL","")</f>
        <v/>
      </c>
      <c r="C11" s="12" t="b">
        <v>1</v>
      </c>
      <c r="D11" s="11" t="str">
        <f>IF(C11=TRUE,"PACK EXPORTACIÓN CHINA (OTA)","")</f>
        <v>PACK EXPORTACIÓN CHINA (OTA)</v>
      </c>
      <c r="E11" s="11"/>
      <c r="F11" s="11"/>
      <c r="G11" s="11"/>
      <c r="H11" s="11"/>
      <c r="I11" s="11"/>
      <c r="J11" t="s">
        <v>68</v>
      </c>
      <c r="K11" t="s">
        <v>69</v>
      </c>
    </row>
    <row r="12" spans="1:11" ht="16.5" customHeight="1" x14ac:dyDescent="0.25">
      <c r="A12" s="4" t="b">
        <v>1</v>
      </c>
      <c r="B12" s="11" t="str">
        <f>IF(A12=TRUE,"PACK EXPORTACIÓN JAPÓN","")</f>
        <v>PACK EXPORTACIÓN JAPÓN</v>
      </c>
      <c r="C12" s="12" t="b">
        <v>1</v>
      </c>
      <c r="D12" s="11" t="str">
        <f>IF(C12=TRUE,"PACK EXPORTACIÓN EEUU (FLUOR)","")</f>
        <v>PACK EXPORTACIÓN EEUU (FLUOR)</v>
      </c>
      <c r="E12" s="11"/>
      <c r="F12" s="11"/>
      <c r="G12" s="11"/>
      <c r="H12" s="11"/>
      <c r="I12" s="11"/>
      <c r="J12" t="s">
        <v>70</v>
      </c>
      <c r="K12" t="s">
        <v>71</v>
      </c>
    </row>
    <row r="13" spans="1:11" ht="16.5" customHeight="1" x14ac:dyDescent="0.25">
      <c r="A13" s="4" t="b">
        <v>1</v>
      </c>
      <c r="B13" s="11" t="str">
        <f>IF(A13=TRUE,"PACK EXPORTACIÓN BRASIL","")</f>
        <v>PACK EXPORTACIÓN BRASIL</v>
      </c>
      <c r="C13" s="12" t="b">
        <v>1</v>
      </c>
      <c r="D13" s="11" t="str">
        <f>IF(C13=TRUE,"ANÁLISIS NUTRICIONAL","")</f>
        <v>ANÁLISIS NUTRICIONAL</v>
      </c>
      <c r="E13" s="11"/>
      <c r="F13" s="11"/>
      <c r="G13" s="11"/>
      <c r="H13" s="11"/>
      <c r="I13" s="11"/>
      <c r="J13" t="s">
        <v>72</v>
      </c>
      <c r="K13" t="s">
        <v>47</v>
      </c>
    </row>
    <row r="14" spans="1:11" ht="16.5" customHeight="1" x14ac:dyDescent="0.25">
      <c r="A14" s="4"/>
      <c r="B14" s="11"/>
      <c r="C14" s="12"/>
      <c r="D14" s="11"/>
      <c r="E14" s="11"/>
      <c r="F14" s="11"/>
      <c r="G14" s="11"/>
      <c r="H14" s="11"/>
      <c r="I14" s="11"/>
      <c r="J14" t="s">
        <v>73</v>
      </c>
      <c r="K14" t="s">
        <v>74</v>
      </c>
    </row>
    <row r="15" spans="1:11" ht="16.5" customHeight="1" x14ac:dyDescent="0.25">
      <c r="A15" s="4" t="b">
        <v>1</v>
      </c>
      <c r="B15" s="11" t="str">
        <f>IF(A15=TRUE,"DIÓXIDO DE AZUFRE LIBRE PAUL","")</f>
        <v>DIÓXIDO DE AZUFRE LIBRE PAUL</v>
      </c>
      <c r="C15" s="12" t="b">
        <v>0</v>
      </c>
      <c r="D15" s="11" t="str">
        <f>IF(C15=TRUE,"ÁCIDO L-MÁLICO","")</f>
        <v/>
      </c>
      <c r="E15" s="11"/>
      <c r="F15" s="11"/>
      <c r="G15" s="11"/>
      <c r="H15" s="11"/>
      <c r="I15" s="11"/>
      <c r="J15" t="s">
        <v>75</v>
      </c>
      <c r="K15" t="s">
        <v>76</v>
      </c>
    </row>
    <row r="16" spans="1:11" ht="16.5" customHeight="1" x14ac:dyDescent="0.25">
      <c r="A16" s="4" t="b">
        <v>0</v>
      </c>
      <c r="B16" s="11" t="str">
        <f>IF(A16=TRUE,"ÁCIDO L-LÁCTICO","")</f>
        <v/>
      </c>
      <c r="C16" s="12" t="b">
        <v>0</v>
      </c>
      <c r="D16" s="11" t="str">
        <f>IF(C16=TRUE,"ÁCIDO D-LÁCTICO","")</f>
        <v/>
      </c>
      <c r="E16" s="11"/>
      <c r="F16" s="11"/>
      <c r="G16" s="11"/>
      <c r="H16" s="11"/>
      <c r="I16" s="11"/>
      <c r="J16" t="s">
        <v>77</v>
      </c>
      <c r="K16" t="s">
        <v>78</v>
      </c>
    </row>
    <row r="17" spans="1:11" ht="16.5" customHeight="1" x14ac:dyDescent="0.25">
      <c r="A17" s="4" t="b">
        <v>1</v>
      </c>
      <c r="B17" s="11" t="str">
        <f>IF(A17=TRUE,"HISTAMINA","")</f>
        <v>HISTAMINA</v>
      </c>
      <c r="C17" s="12" t="b">
        <v>1</v>
      </c>
      <c r="D17" s="11" t="str">
        <f>IF(C17=TRUE,"OCRATOXINA","")</f>
        <v>OCRATOXINA</v>
      </c>
      <c r="E17" s="11"/>
      <c r="F17" s="11"/>
      <c r="G17" s="11"/>
      <c r="H17" s="11"/>
      <c r="I17" s="11"/>
      <c r="J17" t="s">
        <v>79</v>
      </c>
      <c r="K17" t="s">
        <v>80</v>
      </c>
    </row>
    <row r="18" spans="1:11" ht="16.5" customHeight="1" x14ac:dyDescent="0.25">
      <c r="A18" s="4" t="b">
        <v>0</v>
      </c>
      <c r="B18" s="11" t="str">
        <f>IF(A18=TRUE,"AMINAS BIÓGENAS","")</f>
        <v/>
      </c>
      <c r="C18" s="12" t="b">
        <v>1</v>
      </c>
      <c r="D18" s="11" t="str">
        <f>IF(C18=TRUE,"FTALATOS","")</f>
        <v>FTALATOS</v>
      </c>
      <c r="E18" s="11"/>
      <c r="F18" s="11"/>
      <c r="G18" s="11"/>
      <c r="H18" s="11"/>
      <c r="I18" s="11"/>
      <c r="J18" t="s">
        <v>81</v>
      </c>
      <c r="K18" t="s">
        <v>82</v>
      </c>
    </row>
    <row r="19" spans="1:11" ht="16.5" customHeight="1" x14ac:dyDescent="0.25">
      <c r="A19" s="4" t="b">
        <v>1</v>
      </c>
      <c r="B19" s="11" t="str">
        <f>IF(A19=TRUE,"RESIDUOS DE PESTICIDAS GC-MS/MS","")</f>
        <v>RESIDUOS DE PESTICIDAS GC-MS/MS</v>
      </c>
      <c r="C19" s="13" t="b">
        <v>1</v>
      </c>
      <c r="D19" s="11" t="str">
        <f>IF(C19=TRUE,"RESIDUOS DE PESTICIDAS LC-MS/MS","")</f>
        <v>RESIDUOS DE PESTICIDAS LC-MS/MS</v>
      </c>
      <c r="J19" t="s">
        <v>83</v>
      </c>
      <c r="K19" t="s">
        <v>84</v>
      </c>
    </row>
    <row r="20" spans="1:11" ht="16.5" customHeight="1" x14ac:dyDescent="0.25">
      <c r="A20" s="4" t="b">
        <v>1</v>
      </c>
      <c r="B20" s="11" t="str">
        <f>IF(A20=TRUE,"PACK METALES","")</f>
        <v>PACK METALES</v>
      </c>
      <c r="C20" s="13" t="b">
        <v>1</v>
      </c>
      <c r="D20" t="str">
        <f>IF(C20=TRUE,"PACK ALÉRGENOS","")</f>
        <v>PACK ALÉRGENOS</v>
      </c>
      <c r="J20" t="s">
        <v>85</v>
      </c>
      <c r="K20" t="s">
        <v>86</v>
      </c>
    </row>
    <row r="21" spans="1:11" ht="16.5" customHeight="1" x14ac:dyDescent="0.25">
      <c r="A21" s="6"/>
      <c r="J21" t="s">
        <v>87</v>
      </c>
      <c r="K21" t="s">
        <v>88</v>
      </c>
    </row>
    <row r="22" spans="1:11" ht="16.5" customHeight="1" x14ac:dyDescent="0.25">
      <c r="J22" t="s">
        <v>89</v>
      </c>
      <c r="K22" t="s">
        <v>45</v>
      </c>
    </row>
    <row r="23" spans="1:11" ht="16.5" customHeight="1" x14ac:dyDescent="0.25">
      <c r="A23" s="10" t="s">
        <v>33</v>
      </c>
      <c r="D23" s="10" t="s">
        <v>48</v>
      </c>
      <c r="J23" t="s">
        <v>90</v>
      </c>
      <c r="K23" t="s">
        <v>91</v>
      </c>
    </row>
    <row r="24" spans="1:11" ht="16.5" customHeight="1" x14ac:dyDescent="0.25">
      <c r="A24" t="s">
        <v>51</v>
      </c>
      <c r="D24" t="s">
        <v>52</v>
      </c>
      <c r="J24" t="s">
        <v>92</v>
      </c>
      <c r="K24" t="s">
        <v>44</v>
      </c>
    </row>
    <row r="25" spans="1:11" ht="16.5" customHeight="1" x14ac:dyDescent="0.25">
      <c r="J25" s="14" t="s">
        <v>93</v>
      </c>
      <c r="K25" t="s">
        <v>94</v>
      </c>
    </row>
    <row r="26" spans="1:11" ht="16.5" customHeight="1" x14ac:dyDescent="0.25">
      <c r="A26" t="s">
        <v>34</v>
      </c>
      <c r="D26" t="s">
        <v>49</v>
      </c>
      <c r="J26" s="14" t="s">
        <v>95</v>
      </c>
      <c r="K26" t="s">
        <v>96</v>
      </c>
    </row>
    <row r="27" spans="1:11" ht="16.5" customHeight="1" x14ac:dyDescent="0.25">
      <c r="A27" t="s">
        <v>35</v>
      </c>
      <c r="D27" t="s">
        <v>50</v>
      </c>
      <c r="J27" s="14" t="s">
        <v>97</v>
      </c>
      <c r="K27" t="s">
        <v>98</v>
      </c>
    </row>
    <row r="28" spans="1:11" ht="16.5" customHeight="1" x14ac:dyDescent="0.25">
      <c r="A28" t="s">
        <v>32</v>
      </c>
      <c r="J28" s="14" t="s">
        <v>99</v>
      </c>
      <c r="K28" t="s">
        <v>100</v>
      </c>
    </row>
    <row r="29" spans="1:11" ht="16.5" customHeight="1" x14ac:dyDescent="0.25">
      <c r="A29" t="s">
        <v>38</v>
      </c>
      <c r="J29" t="s">
        <v>101</v>
      </c>
      <c r="K29" t="s">
        <v>102</v>
      </c>
    </row>
    <row r="30" spans="1:11" ht="16.5" customHeight="1" x14ac:dyDescent="0.25">
      <c r="A30" t="s">
        <v>36</v>
      </c>
      <c r="J30" t="s">
        <v>103</v>
      </c>
      <c r="K30" t="s">
        <v>104</v>
      </c>
    </row>
    <row r="31" spans="1:11" ht="16.5" customHeight="1" x14ac:dyDescent="0.25">
      <c r="A31" t="s">
        <v>37</v>
      </c>
      <c r="J31" t="s">
        <v>105</v>
      </c>
      <c r="K31" t="s">
        <v>106</v>
      </c>
    </row>
    <row r="32" spans="1:11" ht="16.5" customHeight="1" x14ac:dyDescent="0.25">
      <c r="A32" t="s">
        <v>39</v>
      </c>
      <c r="J32" t="s">
        <v>107</v>
      </c>
      <c r="K32" t="s">
        <v>108</v>
      </c>
    </row>
    <row r="33" spans="1:11" ht="16.5" customHeight="1" x14ac:dyDescent="0.25">
      <c r="A33" t="s">
        <v>40</v>
      </c>
      <c r="J33" t="s">
        <v>109</v>
      </c>
      <c r="K33" t="s">
        <v>110</v>
      </c>
    </row>
    <row r="34" spans="1:11" ht="16.5" customHeight="1" x14ac:dyDescent="0.25">
      <c r="A34" t="s">
        <v>41</v>
      </c>
      <c r="J34" t="s">
        <v>111</v>
      </c>
      <c r="K34" t="s">
        <v>112</v>
      </c>
    </row>
    <row r="35" spans="1:11" ht="16.5" customHeight="1" x14ac:dyDescent="0.25">
      <c r="A35" t="s">
        <v>185</v>
      </c>
      <c r="J35" t="s">
        <v>113</v>
      </c>
      <c r="K35" t="s">
        <v>114</v>
      </c>
    </row>
    <row r="36" spans="1:11" ht="16.5" customHeight="1" x14ac:dyDescent="0.25">
      <c r="J36" t="s">
        <v>115</v>
      </c>
      <c r="K36" t="s">
        <v>116</v>
      </c>
    </row>
    <row r="37" spans="1:11" ht="16.5" customHeight="1" x14ac:dyDescent="0.25">
      <c r="J37" t="s">
        <v>117</v>
      </c>
      <c r="K37" t="s">
        <v>118</v>
      </c>
    </row>
    <row r="38" spans="1:11" ht="16.5" customHeight="1" x14ac:dyDescent="0.25">
      <c r="J38" t="s">
        <v>119</v>
      </c>
      <c r="K38" t="s">
        <v>120</v>
      </c>
    </row>
    <row r="39" spans="1:11" ht="16.5" customHeight="1" x14ac:dyDescent="0.25">
      <c r="J39" t="s">
        <v>121</v>
      </c>
      <c r="K39" t="s">
        <v>122</v>
      </c>
    </row>
    <row r="40" spans="1:11" ht="16.5" customHeight="1" x14ac:dyDescent="0.25">
      <c r="J40" t="s">
        <v>123</v>
      </c>
      <c r="K40" t="s">
        <v>124</v>
      </c>
    </row>
    <row r="41" spans="1:11" ht="16.5" customHeight="1" x14ac:dyDescent="0.25">
      <c r="J41" t="s">
        <v>125</v>
      </c>
      <c r="K41" t="s">
        <v>126</v>
      </c>
    </row>
    <row r="42" spans="1:11" ht="16.5" customHeight="1" x14ac:dyDescent="0.25">
      <c r="J42" t="s">
        <v>127</v>
      </c>
      <c r="K42" t="s">
        <v>128</v>
      </c>
    </row>
    <row r="43" spans="1:11" ht="16.5" customHeight="1" x14ac:dyDescent="0.25">
      <c r="J43" t="s">
        <v>129</v>
      </c>
      <c r="K43" t="s">
        <v>130</v>
      </c>
    </row>
    <row r="44" spans="1:11" ht="16.5" customHeight="1" x14ac:dyDescent="0.25">
      <c r="J44" t="s">
        <v>131</v>
      </c>
      <c r="K44" t="s">
        <v>132</v>
      </c>
    </row>
    <row r="45" spans="1:11" ht="16.5" customHeight="1" x14ac:dyDescent="0.25">
      <c r="J45" t="s">
        <v>133</v>
      </c>
      <c r="K45" t="s">
        <v>132</v>
      </c>
    </row>
    <row r="46" spans="1:11" ht="16.5" customHeight="1" x14ac:dyDescent="0.25">
      <c r="J46" t="s">
        <v>134</v>
      </c>
      <c r="K46" t="s">
        <v>135</v>
      </c>
    </row>
    <row r="47" spans="1:11" ht="16.5" customHeight="1" x14ac:dyDescent="0.25">
      <c r="J47" t="s">
        <v>136</v>
      </c>
      <c r="K47" t="s">
        <v>137</v>
      </c>
    </row>
    <row r="48" spans="1:11" ht="16.5" customHeight="1" x14ac:dyDescent="0.25">
      <c r="J48" t="s">
        <v>138</v>
      </c>
      <c r="K48" t="s">
        <v>139</v>
      </c>
    </row>
    <row r="49" spans="10:11" ht="16.5" customHeight="1" x14ac:dyDescent="0.25">
      <c r="J49" t="s">
        <v>140</v>
      </c>
      <c r="K49" t="s">
        <v>141</v>
      </c>
    </row>
    <row r="50" spans="10:11" ht="16.5" customHeight="1" x14ac:dyDescent="0.25">
      <c r="J50" t="s">
        <v>142</v>
      </c>
      <c r="K50" t="s">
        <v>143</v>
      </c>
    </row>
    <row r="51" spans="10:11" ht="16.5" customHeight="1" x14ac:dyDescent="0.25">
      <c r="J51" t="s">
        <v>144</v>
      </c>
      <c r="K51" t="s">
        <v>145</v>
      </c>
    </row>
    <row r="52" spans="10:11" ht="16.5" customHeight="1" x14ac:dyDescent="0.25">
      <c r="J52" t="s">
        <v>146</v>
      </c>
      <c r="K52" t="s">
        <v>147</v>
      </c>
    </row>
    <row r="53" spans="10:11" ht="16.5" customHeight="1" x14ac:dyDescent="0.25">
      <c r="J53" t="s">
        <v>148</v>
      </c>
      <c r="K53" t="s">
        <v>149</v>
      </c>
    </row>
    <row r="54" spans="10:11" ht="16.5" customHeight="1" x14ac:dyDescent="0.25">
      <c r="J54" t="s">
        <v>150</v>
      </c>
      <c r="K54" t="s">
        <v>151</v>
      </c>
    </row>
    <row r="55" spans="10:11" ht="16.5" customHeight="1" x14ac:dyDescent="0.25">
      <c r="J55" t="s">
        <v>152</v>
      </c>
      <c r="K55" t="s">
        <v>153</v>
      </c>
    </row>
    <row r="56" spans="10:11" ht="16.5" customHeight="1" x14ac:dyDescent="0.25">
      <c r="J56" t="s">
        <v>154</v>
      </c>
      <c r="K56" t="s">
        <v>155</v>
      </c>
    </row>
    <row r="57" spans="10:11" ht="16.5" customHeight="1" x14ac:dyDescent="0.25">
      <c r="J57" t="s">
        <v>156</v>
      </c>
      <c r="K57" t="s">
        <v>157</v>
      </c>
    </row>
    <row r="58" spans="10:11" ht="16.5" customHeight="1" x14ac:dyDescent="0.25">
      <c r="J58" t="s">
        <v>158</v>
      </c>
      <c r="K58" t="s">
        <v>159</v>
      </c>
    </row>
    <row r="59" spans="10:11" ht="16.5" customHeight="1" x14ac:dyDescent="0.25">
      <c r="J59" t="s">
        <v>160</v>
      </c>
      <c r="K59" t="s">
        <v>161</v>
      </c>
    </row>
    <row r="60" spans="10:11" ht="16.5" customHeight="1" x14ac:dyDescent="0.25">
      <c r="J60" t="s">
        <v>162</v>
      </c>
      <c r="K60" t="s">
        <v>163</v>
      </c>
    </row>
    <row r="61" spans="10:11" ht="16.5" customHeight="1" x14ac:dyDescent="0.25">
      <c r="J61" t="s">
        <v>164</v>
      </c>
      <c r="K61" t="s">
        <v>165</v>
      </c>
    </row>
    <row r="62" spans="10:11" ht="16.5" customHeight="1" x14ac:dyDescent="0.25">
      <c r="J62" t="s">
        <v>166</v>
      </c>
      <c r="K62" t="s">
        <v>167</v>
      </c>
    </row>
    <row r="63" spans="10:11" ht="16.5" customHeight="1" x14ac:dyDescent="0.25">
      <c r="J63" t="s">
        <v>168</v>
      </c>
      <c r="K63" t="s">
        <v>169</v>
      </c>
    </row>
    <row r="64" spans="10:11" ht="16.5" customHeight="1" x14ac:dyDescent="0.25">
      <c r="J64" t="s">
        <v>170</v>
      </c>
      <c r="K64" t="s">
        <v>171</v>
      </c>
    </row>
    <row r="65" spans="10:11" ht="16.5" customHeight="1" x14ac:dyDescent="0.25">
      <c r="J65" t="s">
        <v>172</v>
      </c>
      <c r="K65" t="s">
        <v>46</v>
      </c>
    </row>
    <row r="66" spans="10:11" ht="16.5" customHeight="1" x14ac:dyDescent="0.25">
      <c r="J66" t="s">
        <v>173</v>
      </c>
      <c r="K66" t="s">
        <v>174</v>
      </c>
    </row>
    <row r="67" spans="10:11" ht="16.5" customHeight="1" x14ac:dyDescent="0.25">
      <c r="J67" t="s">
        <v>175</v>
      </c>
      <c r="K67" t="s">
        <v>176</v>
      </c>
    </row>
    <row r="68" spans="10:11" ht="16.5" customHeight="1" x14ac:dyDescent="0.25">
      <c r="J68" t="s">
        <v>177</v>
      </c>
      <c r="K68" t="s">
        <v>178</v>
      </c>
    </row>
    <row r="69" spans="10:11" ht="16.5" customHeight="1" x14ac:dyDescent="0.25">
      <c r="J69" t="s">
        <v>179</v>
      </c>
      <c r="K69" t="s">
        <v>180</v>
      </c>
    </row>
    <row r="70" spans="10:11" x14ac:dyDescent="0.25">
      <c r="J70" t="s">
        <v>181</v>
      </c>
      <c r="K70" t="s">
        <v>182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 EXPORTACIÓN</vt:lpstr>
      <vt:lpstr>Hoja2</vt:lpstr>
      <vt:lpstr>'SOLICITUD EXPORTACIÓN'!Área_de_impresión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2020-02-05T14:22:13Z</dcterms:modified>
</cp:coreProperties>
</file>